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A1'!$E$1:$E$683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260" i="4" l="1"/>
  <c r="L260" i="4"/>
  <c r="M260" i="4" s="1"/>
  <c r="K259" i="4"/>
  <c r="L259" i="4"/>
  <c r="M259" i="4" s="1"/>
  <c r="K256" i="4"/>
  <c r="M256" i="4" s="1"/>
  <c r="L256" i="4"/>
  <c r="K251" i="4" l="1"/>
  <c r="M264" i="4"/>
  <c r="K264" i="4"/>
  <c r="AA251" i="4"/>
  <c r="Z251" i="4"/>
  <c r="K387" i="4" l="1"/>
  <c r="M387" i="4" s="1"/>
  <c r="L387" i="4"/>
  <c r="M361" i="4" l="1"/>
  <c r="K178" i="4"/>
  <c r="M178" i="4" s="1"/>
  <c r="L178" i="4"/>
  <c r="K179" i="4"/>
  <c r="L179" i="4"/>
  <c r="M179" i="4" s="1"/>
  <c r="K180" i="4"/>
  <c r="L180" i="4"/>
  <c r="M180" i="4" s="1"/>
  <c r="E46" i="2"/>
  <c r="F46" i="2"/>
  <c r="F24" i="2"/>
  <c r="B46" i="2"/>
  <c r="Q46" i="2"/>
  <c r="K641" i="4"/>
  <c r="M641" i="4" s="1"/>
  <c r="L641" i="4"/>
  <c r="K642" i="4"/>
  <c r="L642" i="4"/>
  <c r="M642" i="4" s="1"/>
  <c r="K643" i="4"/>
  <c r="L643" i="4"/>
  <c r="M643" i="4" s="1"/>
  <c r="P641" i="4" l="1"/>
  <c r="D46" i="2"/>
  <c r="AC651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1" i="4" l="1"/>
  <c r="P46" i="2" s="1"/>
  <c r="R46" i="2" s="1"/>
  <c r="S46" i="2" s="1"/>
  <c r="G46" i="2"/>
  <c r="K561" i="4" l="1"/>
  <c r="M561" i="4" s="1"/>
  <c r="L561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M153" i="4" s="1"/>
  <c r="L153" i="4"/>
  <c r="K154" i="4"/>
  <c r="M154" i="4" s="1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M171" i="4" s="1"/>
  <c r="L171" i="4"/>
  <c r="K172" i="4"/>
  <c r="L172" i="4"/>
  <c r="K173" i="4"/>
  <c r="L173" i="4"/>
  <c r="K174" i="4"/>
  <c r="L174" i="4"/>
  <c r="K175" i="4"/>
  <c r="M175" i="4" s="1"/>
  <c r="L175" i="4"/>
  <c r="K176" i="4"/>
  <c r="L176" i="4"/>
  <c r="K177" i="4"/>
  <c r="L177" i="4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M193" i="4" s="1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M201" i="4" s="1"/>
  <c r="L201" i="4"/>
  <c r="K202" i="4"/>
  <c r="L202" i="4"/>
  <c r="K203" i="4"/>
  <c r="L203" i="4"/>
  <c r="K204" i="4"/>
  <c r="M204" i="4" s="1"/>
  <c r="L204" i="4"/>
  <c r="K205" i="4"/>
  <c r="L205" i="4"/>
  <c r="K206" i="4"/>
  <c r="L206" i="4"/>
  <c r="K207" i="4"/>
  <c r="M207" i="4" s="1"/>
  <c r="L207" i="4"/>
  <c r="K208" i="4"/>
  <c r="L208" i="4"/>
  <c r="K209" i="4"/>
  <c r="L209" i="4"/>
  <c r="K210" i="4"/>
  <c r="L210" i="4"/>
  <c r="K211" i="4"/>
  <c r="L211" i="4"/>
  <c r="K212" i="4"/>
  <c r="L212" i="4"/>
  <c r="K213" i="4"/>
  <c r="M213" i="4" s="1"/>
  <c r="L213" i="4"/>
  <c r="K214" i="4"/>
  <c r="L214" i="4"/>
  <c r="K215" i="4"/>
  <c r="L215" i="4"/>
  <c r="K216" i="4"/>
  <c r="M216" i="4" s="1"/>
  <c r="L216" i="4"/>
  <c r="K217" i="4"/>
  <c r="L217" i="4"/>
  <c r="K218" i="4"/>
  <c r="L218" i="4"/>
  <c r="K219" i="4"/>
  <c r="M219" i="4" s="1"/>
  <c r="L219" i="4"/>
  <c r="K220" i="4"/>
  <c r="M220" i="4" s="1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M231" i="4" s="1"/>
  <c r="L231" i="4"/>
  <c r="K232" i="4"/>
  <c r="L232" i="4"/>
  <c r="K233" i="4"/>
  <c r="L233" i="4"/>
  <c r="K234" i="4"/>
  <c r="L234" i="4"/>
  <c r="K235" i="4"/>
  <c r="L235" i="4"/>
  <c r="K236" i="4"/>
  <c r="L236" i="4"/>
  <c r="K237" i="4"/>
  <c r="M237" i="4" s="1"/>
  <c r="L237" i="4"/>
  <c r="K238" i="4"/>
  <c r="L238" i="4"/>
  <c r="K239" i="4"/>
  <c r="M239" i="4" s="1"/>
  <c r="L239" i="4"/>
  <c r="K240" i="4"/>
  <c r="M240" i="4" s="1"/>
  <c r="L240" i="4"/>
  <c r="K241" i="4"/>
  <c r="L241" i="4"/>
  <c r="K242" i="4"/>
  <c r="M242" i="4" s="1"/>
  <c r="L242" i="4"/>
  <c r="K243" i="4"/>
  <c r="M243" i="4" s="1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L251" i="4"/>
  <c r="M251" i="4" s="1"/>
  <c r="K252" i="4"/>
  <c r="L252" i="4"/>
  <c r="M252" i="4" s="1"/>
  <c r="K253" i="4"/>
  <c r="L253" i="4"/>
  <c r="K254" i="4"/>
  <c r="L254" i="4"/>
  <c r="K255" i="4"/>
  <c r="L255" i="4"/>
  <c r="K257" i="4"/>
  <c r="L257" i="4"/>
  <c r="K258" i="4"/>
  <c r="L258" i="4"/>
  <c r="K261" i="4"/>
  <c r="L261" i="4"/>
  <c r="K262" i="4"/>
  <c r="L262" i="4"/>
  <c r="K263" i="4"/>
  <c r="L263" i="4"/>
  <c r="M263" i="4" s="1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L337" i="4"/>
  <c r="K338" i="4"/>
  <c r="L338" i="4"/>
  <c r="K339" i="4"/>
  <c r="M339" i="4" s="1"/>
  <c r="L339" i="4"/>
  <c r="K340" i="4"/>
  <c r="M340" i="4" s="1"/>
  <c r="L340" i="4"/>
  <c r="K341" i="4"/>
  <c r="M341" i="4" s="1"/>
  <c r="L341" i="4"/>
  <c r="K342" i="4"/>
  <c r="M342" i="4" s="1"/>
  <c r="L342" i="4"/>
  <c r="K344" i="4"/>
  <c r="M344" i="4" s="1"/>
  <c r="L344" i="4"/>
  <c r="K345" i="4"/>
  <c r="M345" i="4" s="1"/>
  <c r="L345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8" i="4"/>
  <c r="L358" i="4"/>
  <c r="K359" i="4"/>
  <c r="L359" i="4"/>
  <c r="K360" i="4"/>
  <c r="L360" i="4"/>
  <c r="K362" i="4"/>
  <c r="L362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2" i="4"/>
  <c r="L382" i="4"/>
  <c r="K383" i="4"/>
  <c r="L383" i="4"/>
  <c r="K384" i="4"/>
  <c r="L384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L470" i="4"/>
  <c r="K471" i="4"/>
  <c r="L471" i="4"/>
  <c r="K472" i="4"/>
  <c r="L472" i="4"/>
  <c r="K473" i="4"/>
  <c r="M473" i="4" s="1"/>
  <c r="L473" i="4"/>
  <c r="K474" i="4"/>
  <c r="L474" i="4"/>
  <c r="K475" i="4"/>
  <c r="L475" i="4"/>
  <c r="K476" i="4"/>
  <c r="L476" i="4"/>
  <c r="K477" i="4"/>
  <c r="M477" i="4" s="1"/>
  <c r="L477" i="4"/>
  <c r="K478" i="4"/>
  <c r="L478" i="4"/>
  <c r="K479" i="4"/>
  <c r="L479" i="4"/>
  <c r="K480" i="4"/>
  <c r="L480" i="4"/>
  <c r="K481" i="4"/>
  <c r="M481" i="4" s="1"/>
  <c r="L481" i="4"/>
  <c r="K482" i="4"/>
  <c r="M482" i="4" s="1"/>
  <c r="L482" i="4"/>
  <c r="K483" i="4"/>
  <c r="L483" i="4"/>
  <c r="K484" i="4"/>
  <c r="L484" i="4"/>
  <c r="K485" i="4"/>
  <c r="L485" i="4"/>
  <c r="K486" i="4"/>
  <c r="M486" i="4" s="1"/>
  <c r="L486" i="4"/>
  <c r="K487" i="4"/>
  <c r="M487" i="4" s="1"/>
  <c r="L487" i="4"/>
  <c r="K488" i="4"/>
  <c r="L488" i="4"/>
  <c r="K489" i="4"/>
  <c r="M489" i="4" s="1"/>
  <c r="L489" i="4"/>
  <c r="K490" i="4"/>
  <c r="L490" i="4"/>
  <c r="K491" i="4"/>
  <c r="L491" i="4"/>
  <c r="K492" i="4"/>
  <c r="L492" i="4"/>
  <c r="K493" i="4"/>
  <c r="L493" i="4"/>
  <c r="K494" i="4"/>
  <c r="L494" i="4"/>
  <c r="K495" i="4"/>
  <c r="L495" i="4"/>
  <c r="K496" i="4"/>
  <c r="L496" i="4"/>
  <c r="K497" i="4"/>
  <c r="M497" i="4" s="1"/>
  <c r="L497" i="4"/>
  <c r="K498" i="4"/>
  <c r="M498" i="4" s="1"/>
  <c r="L498" i="4"/>
  <c r="K499" i="4"/>
  <c r="L499" i="4"/>
  <c r="K500" i="4"/>
  <c r="M500" i="4" s="1"/>
  <c r="L500" i="4"/>
  <c r="K501" i="4"/>
  <c r="M501" i="4" s="1"/>
  <c r="L501" i="4"/>
  <c r="K502" i="4"/>
  <c r="L502" i="4"/>
  <c r="K503" i="4"/>
  <c r="L503" i="4"/>
  <c r="K504" i="4"/>
  <c r="M504" i="4" s="1"/>
  <c r="L504" i="4"/>
  <c r="K505" i="4"/>
  <c r="L505" i="4"/>
  <c r="K506" i="4"/>
  <c r="M506" i="4" s="1"/>
  <c r="L506" i="4"/>
  <c r="K507" i="4"/>
  <c r="L507" i="4"/>
  <c r="K508" i="4"/>
  <c r="L508" i="4"/>
  <c r="K509" i="4"/>
  <c r="M509" i="4" s="1"/>
  <c r="L509" i="4"/>
  <c r="K510" i="4"/>
  <c r="M510" i="4" s="1"/>
  <c r="L510" i="4"/>
  <c r="K511" i="4"/>
  <c r="L511" i="4"/>
  <c r="K512" i="4"/>
  <c r="M512" i="4" s="1"/>
  <c r="L512" i="4"/>
  <c r="K513" i="4"/>
  <c r="L513" i="4"/>
  <c r="K514" i="4"/>
  <c r="M514" i="4" s="1"/>
  <c r="L514" i="4"/>
  <c r="K515" i="4"/>
  <c r="L515" i="4"/>
  <c r="K516" i="4"/>
  <c r="M516" i="4" s="1"/>
  <c r="L516" i="4"/>
  <c r="K517" i="4"/>
  <c r="L517" i="4"/>
  <c r="K518" i="4"/>
  <c r="L518" i="4"/>
  <c r="K519" i="4"/>
  <c r="M519" i="4" s="1"/>
  <c r="L519" i="4"/>
  <c r="K520" i="4"/>
  <c r="M520" i="4" s="1"/>
  <c r="L520" i="4"/>
  <c r="K521" i="4"/>
  <c r="M521" i="4" s="1"/>
  <c r="L521" i="4"/>
  <c r="K522" i="4"/>
  <c r="L522" i="4"/>
  <c r="K523" i="4"/>
  <c r="M523" i="4" s="1"/>
  <c r="L523" i="4"/>
  <c r="K524" i="4"/>
  <c r="M524" i="4" s="1"/>
  <c r="L524" i="4"/>
  <c r="K525" i="4"/>
  <c r="M525" i="4" s="1"/>
  <c r="L525" i="4"/>
  <c r="K526" i="4"/>
  <c r="M526" i="4" s="1"/>
  <c r="L526" i="4"/>
  <c r="K527" i="4"/>
  <c r="M527" i="4" s="1"/>
  <c r="L527" i="4"/>
  <c r="K528" i="4"/>
  <c r="M528" i="4" s="1"/>
  <c r="L528" i="4"/>
  <c r="K529" i="4"/>
  <c r="L529" i="4"/>
  <c r="K530" i="4"/>
  <c r="L530" i="4"/>
  <c r="K531" i="4"/>
  <c r="L531" i="4"/>
  <c r="K532" i="4"/>
  <c r="M532" i="4" s="1"/>
  <c r="L532" i="4"/>
  <c r="K533" i="4"/>
  <c r="L533" i="4"/>
  <c r="K534" i="4"/>
  <c r="L534" i="4"/>
  <c r="K535" i="4"/>
  <c r="M535" i="4" s="1"/>
  <c r="L535" i="4"/>
  <c r="K536" i="4"/>
  <c r="M536" i="4" s="1"/>
  <c r="L536" i="4"/>
  <c r="K537" i="4"/>
  <c r="M537" i="4" s="1"/>
  <c r="L537" i="4"/>
  <c r="K538" i="4"/>
  <c r="M538" i="4" s="1"/>
  <c r="L538" i="4"/>
  <c r="K539" i="4"/>
  <c r="L539" i="4"/>
  <c r="K540" i="4"/>
  <c r="L540" i="4"/>
  <c r="K541" i="4"/>
  <c r="M541" i="4" s="1"/>
  <c r="L541" i="4"/>
  <c r="K542" i="4"/>
  <c r="M542" i="4" s="1"/>
  <c r="L542" i="4"/>
  <c r="K543" i="4"/>
  <c r="M543" i="4" s="1"/>
  <c r="L543" i="4"/>
  <c r="K544" i="4"/>
  <c r="M544" i="4" s="1"/>
  <c r="L544" i="4"/>
  <c r="K545" i="4"/>
  <c r="M545" i="4" s="1"/>
  <c r="L545" i="4"/>
  <c r="K546" i="4"/>
  <c r="M546" i="4" s="1"/>
  <c r="L546" i="4"/>
  <c r="K547" i="4"/>
  <c r="M547" i="4" s="1"/>
  <c r="L547" i="4"/>
  <c r="K548" i="4"/>
  <c r="M548" i="4" s="1"/>
  <c r="L548" i="4"/>
  <c r="K549" i="4"/>
  <c r="L549" i="4"/>
  <c r="K550" i="4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8" i="4"/>
  <c r="M558" i="4" s="1"/>
  <c r="L558" i="4"/>
  <c r="K559" i="4"/>
  <c r="M559" i="4" s="1"/>
  <c r="L559" i="4"/>
  <c r="K560" i="4"/>
  <c r="M560" i="4" s="1"/>
  <c r="L560" i="4"/>
  <c r="K562" i="4"/>
  <c r="M562" i="4" s="1"/>
  <c r="L562" i="4"/>
  <c r="K563" i="4"/>
  <c r="L563" i="4"/>
  <c r="K564" i="4"/>
  <c r="M564" i="4" s="1"/>
  <c r="L564" i="4"/>
  <c r="K565" i="4"/>
  <c r="L565" i="4"/>
  <c r="K566" i="4"/>
  <c r="L566" i="4"/>
  <c r="K567" i="4"/>
  <c r="L567" i="4"/>
  <c r="K568" i="4"/>
  <c r="L568" i="4"/>
  <c r="K569" i="4"/>
  <c r="L569" i="4"/>
  <c r="K570" i="4"/>
  <c r="L570" i="4"/>
  <c r="K571" i="4"/>
  <c r="M571" i="4" s="1"/>
  <c r="L571" i="4"/>
  <c r="K572" i="4"/>
  <c r="M572" i="4" s="1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M581" i="4" s="1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M591" i="4" s="1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M601" i="4" s="1"/>
  <c r="L601" i="4"/>
  <c r="K602" i="4"/>
  <c r="L602" i="4"/>
  <c r="K603" i="4"/>
  <c r="M603" i="4" s="1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M611" i="4" s="1"/>
  <c r="P611" i="4" s="1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M631" i="4" s="1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51" i="4"/>
  <c r="M651" i="4" s="1"/>
  <c r="L651" i="4"/>
  <c r="K652" i="4"/>
  <c r="M652" i="4" s="1"/>
  <c r="L652" i="4"/>
  <c r="K653" i="4"/>
  <c r="M653" i="4" s="1"/>
  <c r="L653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M661" i="4" s="1"/>
  <c r="L661" i="4"/>
  <c r="K662" i="4"/>
  <c r="M662" i="4" s="1"/>
  <c r="L662" i="4"/>
  <c r="K663" i="4"/>
  <c r="M663" i="4" s="1"/>
  <c r="L663" i="4"/>
  <c r="K664" i="4"/>
  <c r="M664" i="4" s="1"/>
  <c r="L664" i="4"/>
  <c r="K665" i="4"/>
  <c r="M665" i="4" s="1"/>
  <c r="L665" i="4"/>
  <c r="K666" i="4"/>
  <c r="M666" i="4" s="1"/>
  <c r="L666" i="4"/>
  <c r="K667" i="4"/>
  <c r="M667" i="4" s="1"/>
  <c r="L667" i="4"/>
  <c r="K668" i="4"/>
  <c r="M668" i="4" s="1"/>
  <c r="L668" i="4"/>
  <c r="K669" i="4"/>
  <c r="L669" i="4"/>
  <c r="K670" i="4"/>
  <c r="L670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8" i="4"/>
  <c r="M129" i="4"/>
  <c r="M130" i="4"/>
  <c r="M131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2" i="4"/>
  <c r="M173" i="4"/>
  <c r="M174" i="4"/>
  <c r="M176" i="4"/>
  <c r="M177" i="4"/>
  <c r="M181" i="4"/>
  <c r="M182" i="4"/>
  <c r="M186" i="4"/>
  <c r="M187" i="4"/>
  <c r="M188" i="4"/>
  <c r="M189" i="4"/>
  <c r="M190" i="4"/>
  <c r="M191" i="4"/>
  <c r="M192" i="4"/>
  <c r="M194" i="4"/>
  <c r="M195" i="4"/>
  <c r="M196" i="4"/>
  <c r="M197" i="4"/>
  <c r="M198" i="4"/>
  <c r="M199" i="4"/>
  <c r="M200" i="4"/>
  <c r="M202" i="4"/>
  <c r="M203" i="4"/>
  <c r="M205" i="4"/>
  <c r="M206" i="4"/>
  <c r="M208" i="4"/>
  <c r="M209" i="4"/>
  <c r="M210" i="4"/>
  <c r="M211" i="4"/>
  <c r="M212" i="4"/>
  <c r="M214" i="4"/>
  <c r="M215" i="4"/>
  <c r="M217" i="4"/>
  <c r="M218" i="4"/>
  <c r="M221" i="4"/>
  <c r="M223" i="4"/>
  <c r="M225" i="4"/>
  <c r="M226" i="4"/>
  <c r="M227" i="4"/>
  <c r="M228" i="4"/>
  <c r="M229" i="4"/>
  <c r="M230" i="4"/>
  <c r="M232" i="4"/>
  <c r="M233" i="4"/>
  <c r="M234" i="4"/>
  <c r="M235" i="4"/>
  <c r="M236" i="4"/>
  <c r="M238" i="4"/>
  <c r="M241" i="4"/>
  <c r="M244" i="4"/>
  <c r="M245" i="4"/>
  <c r="M246" i="4"/>
  <c r="M247" i="4"/>
  <c r="M248" i="4"/>
  <c r="M249" i="4"/>
  <c r="M250" i="4"/>
  <c r="M253" i="4"/>
  <c r="M254" i="4"/>
  <c r="M255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2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4" i="4"/>
  <c r="M475" i="4"/>
  <c r="M476" i="4"/>
  <c r="M478" i="4"/>
  <c r="M479" i="4"/>
  <c r="M480" i="4"/>
  <c r="M483" i="4"/>
  <c r="M484" i="4"/>
  <c r="M485" i="4"/>
  <c r="M488" i="4"/>
  <c r="M490" i="4"/>
  <c r="M491" i="4"/>
  <c r="M492" i="4"/>
  <c r="M493" i="4"/>
  <c r="M494" i="4"/>
  <c r="M495" i="4"/>
  <c r="M496" i="4"/>
  <c r="M499" i="4"/>
  <c r="M502" i="4"/>
  <c r="M503" i="4"/>
  <c r="M505" i="4"/>
  <c r="M507" i="4"/>
  <c r="M508" i="4"/>
  <c r="M511" i="4"/>
  <c r="M513" i="4"/>
  <c r="M515" i="4"/>
  <c r="M517" i="4"/>
  <c r="M518" i="4"/>
  <c r="M522" i="4"/>
  <c r="M529" i="4"/>
  <c r="M530" i="4"/>
  <c r="M531" i="4"/>
  <c r="M533" i="4"/>
  <c r="M534" i="4"/>
  <c r="M539" i="4"/>
  <c r="M540" i="4"/>
  <c r="M549" i="4"/>
  <c r="M550" i="4"/>
  <c r="M563" i="4"/>
  <c r="M565" i="4"/>
  <c r="M566" i="4"/>
  <c r="M567" i="4"/>
  <c r="M568" i="4"/>
  <c r="M569" i="4"/>
  <c r="M570" i="4"/>
  <c r="M573" i="4"/>
  <c r="M574" i="4"/>
  <c r="M575" i="4"/>
  <c r="M576" i="4"/>
  <c r="M577" i="4"/>
  <c r="M578" i="4"/>
  <c r="M579" i="4"/>
  <c r="M580" i="4"/>
  <c r="M582" i="4"/>
  <c r="M583" i="4"/>
  <c r="M584" i="4"/>
  <c r="M585" i="4"/>
  <c r="M586" i="4"/>
  <c r="M587" i="4"/>
  <c r="M588" i="4"/>
  <c r="M589" i="4"/>
  <c r="M590" i="4"/>
  <c r="M592" i="4"/>
  <c r="M593" i="4"/>
  <c r="M594" i="4"/>
  <c r="M595" i="4"/>
  <c r="M596" i="4"/>
  <c r="M597" i="4"/>
  <c r="M598" i="4"/>
  <c r="M599" i="4"/>
  <c r="M600" i="4"/>
  <c r="M602" i="4"/>
  <c r="M604" i="4"/>
  <c r="M605" i="4"/>
  <c r="M606" i="4"/>
  <c r="M607" i="4"/>
  <c r="M608" i="4"/>
  <c r="M609" i="4"/>
  <c r="M610" i="4"/>
  <c r="M612" i="4"/>
  <c r="M613" i="4"/>
  <c r="M614" i="4"/>
  <c r="M615" i="4"/>
  <c r="M616" i="4"/>
  <c r="M617" i="4"/>
  <c r="M618" i="4"/>
  <c r="M619" i="4"/>
  <c r="M620" i="4"/>
  <c r="M622" i="4"/>
  <c r="M623" i="4"/>
  <c r="M624" i="4"/>
  <c r="M625" i="4"/>
  <c r="M626" i="4"/>
  <c r="M627" i="4"/>
  <c r="M628" i="4"/>
  <c r="M629" i="4"/>
  <c r="M630" i="4"/>
  <c r="M632" i="4"/>
  <c r="M633" i="4"/>
  <c r="M634" i="4"/>
  <c r="M635" i="4"/>
  <c r="M636" i="4"/>
  <c r="M637" i="4"/>
  <c r="M638" i="4"/>
  <c r="M639" i="4"/>
  <c r="M640" i="4"/>
  <c r="M654" i="4"/>
  <c r="M655" i="4"/>
  <c r="M656" i="4"/>
  <c r="M657" i="4"/>
  <c r="M658" i="4"/>
  <c r="M659" i="4"/>
  <c r="M660" i="4"/>
  <c r="M669" i="4"/>
  <c r="M670" i="4"/>
  <c r="M257" i="4" l="1"/>
  <c r="M262" i="4"/>
  <c r="M261" i="4"/>
  <c r="M258" i="4"/>
  <c r="D20" i="2"/>
  <c r="G43" i="2"/>
  <c r="AC611" i="4"/>
  <c r="D41" i="2"/>
  <c r="D40" i="2"/>
  <c r="D39" i="2"/>
  <c r="D47" i="2"/>
  <c r="D38" i="2"/>
  <c r="D19" i="2"/>
  <c r="M144" i="4"/>
  <c r="P661" i="4"/>
  <c r="P631" i="4"/>
  <c r="AC631" i="4" s="1"/>
  <c r="P621" i="4"/>
  <c r="P251" i="4" l="1"/>
  <c r="G48" i="2"/>
  <c r="AC661" i="4"/>
  <c r="P48" i="2" s="1"/>
  <c r="R48" i="2" s="1"/>
  <c r="S48" i="2" s="1"/>
  <c r="G44" i="2"/>
  <c r="AC621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10" i="4"/>
  <c r="N483" i="4"/>
  <c r="AB671" i="4" l="1"/>
  <c r="W671" i="4"/>
  <c r="U671" i="4"/>
  <c r="S671" i="4"/>
  <c r="R671" i="4"/>
  <c r="Q671" i="4"/>
  <c r="O671" i="4"/>
  <c r="N671" i="4"/>
  <c r="I671" i="4"/>
  <c r="H671" i="4"/>
  <c r="AA541" i="4"/>
  <c r="Z541" i="4"/>
  <c r="AA521" i="4"/>
  <c r="Z521" i="4"/>
  <c r="AA497" i="4"/>
  <c r="Z497" i="4"/>
  <c r="AA483" i="4"/>
  <c r="Z483" i="4"/>
  <c r="AA457" i="4"/>
  <c r="Z457" i="4"/>
  <c r="AA435" i="4"/>
  <c r="Z435" i="4"/>
  <c r="AA410" i="4"/>
  <c r="Z410" i="4"/>
  <c r="X388" i="4"/>
  <c r="X671" i="4" s="1"/>
  <c r="V388" i="4"/>
  <c r="V671" i="4" s="1"/>
  <c r="T388" i="4"/>
  <c r="T671" i="4" s="1"/>
  <c r="AA374" i="4"/>
  <c r="Z374" i="4"/>
  <c r="AA331" i="4"/>
  <c r="Z331" i="4"/>
  <c r="AA313" i="4"/>
  <c r="Z313" i="4"/>
  <c r="AA294" i="4"/>
  <c r="Z294" i="4"/>
  <c r="AA274" i="4"/>
  <c r="Z274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8" i="4" l="1"/>
  <c r="Z671" i="4" s="1"/>
  <c r="M10" i="4"/>
  <c r="P581" i="4"/>
  <c r="P591" i="4"/>
  <c r="P497" i="4"/>
  <c r="Y497" i="4" s="1"/>
  <c r="AC497" i="4" s="1"/>
  <c r="P571" i="4"/>
  <c r="P601" i="4"/>
  <c r="M11" i="4"/>
  <c r="P11" i="4" s="1"/>
  <c r="P562" i="4"/>
  <c r="G38" i="2" s="1"/>
  <c r="P435" i="4"/>
  <c r="AA388" i="4"/>
  <c r="AC591" i="4" l="1"/>
  <c r="G41" i="2"/>
  <c r="AC571" i="4"/>
  <c r="G39" i="2"/>
  <c r="AC601" i="4"/>
  <c r="T46" i="2" s="1"/>
  <c r="G42" i="2"/>
  <c r="AC581" i="4"/>
  <c r="G40" i="2"/>
  <c r="AC562" i="4"/>
  <c r="Y251" i="4"/>
  <c r="AC251" i="4" s="1"/>
  <c r="P274" i="4"/>
  <c r="Y274" i="4" s="1"/>
  <c r="AC274" i="4" s="1"/>
  <c r="P31" i="4"/>
  <c r="Y31" i="4" s="1"/>
  <c r="AC31" i="4" s="1"/>
  <c r="P331" i="4"/>
  <c r="Y331" i="4" s="1"/>
  <c r="AC331" i="4" s="1"/>
  <c r="P131" i="4"/>
  <c r="Y131" i="4" s="1"/>
  <c r="AC131" i="4" s="1"/>
  <c r="P374" i="4"/>
  <c r="Y374" i="4" s="1"/>
  <c r="AC374" i="4" s="1"/>
  <c r="P541" i="4"/>
  <c r="Y541" i="4" s="1"/>
  <c r="AC541" i="4" s="1"/>
  <c r="P51" i="4"/>
  <c r="Y51" i="4" s="1"/>
  <c r="AC51" i="4" s="1"/>
  <c r="P410" i="4"/>
  <c r="Y410" i="4" s="1"/>
  <c r="AC410" i="4" s="1"/>
  <c r="P388" i="4"/>
  <c r="Y388" i="4" s="1"/>
  <c r="AC388" i="4" s="1"/>
  <c r="P212" i="4"/>
  <c r="Y212" i="4" s="1"/>
  <c r="AC212" i="4" s="1"/>
  <c r="P91" i="4"/>
  <c r="Y91" i="4" s="1"/>
  <c r="AC91" i="4" s="1"/>
  <c r="P351" i="4"/>
  <c r="Y351" i="4" s="1"/>
  <c r="AC351" i="4" s="1"/>
  <c r="P313" i="4"/>
  <c r="Y313" i="4" s="1"/>
  <c r="AC313" i="4" s="1"/>
  <c r="P457" i="4"/>
  <c r="Y457" i="4" s="1"/>
  <c r="AC457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4" i="4"/>
  <c r="Y294" i="4" s="1"/>
  <c r="AC294" i="4" s="1"/>
  <c r="P191" i="4"/>
  <c r="P171" i="4"/>
  <c r="P521" i="4"/>
  <c r="Y521" i="4" s="1"/>
  <c r="AC521" i="4" s="1"/>
  <c r="Y435" i="4"/>
  <c r="AC435" i="4" s="1"/>
  <c r="P483" i="4"/>
  <c r="Y483" i="4" s="1"/>
  <c r="AC483" i="4" s="1"/>
  <c r="M671" i="4"/>
  <c r="AA671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AC191" i="4" s="1"/>
  <c r="P20" i="2" s="1"/>
  <c r="G20" i="2"/>
  <c r="P40" i="2"/>
  <c r="R40" i="2" s="1"/>
  <c r="S40" i="2" s="1"/>
  <c r="T40" i="2"/>
  <c r="P39" i="2"/>
  <c r="R39" i="2" s="1"/>
  <c r="S39" i="2" s="1"/>
  <c r="T39" i="2"/>
  <c r="Y171" i="4"/>
  <c r="Y671" i="4" s="1"/>
  <c r="G19" i="2"/>
  <c r="P671" i="4"/>
  <c r="AC11" i="4"/>
  <c r="M20" i="2" l="1"/>
  <c r="T20" i="2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1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R25" i="2" l="1"/>
  <c r="S25" i="2" s="1"/>
  <c r="T34" i="2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<sst xmlns="http://schemas.openxmlformats.org/spreadsheetml/2006/main" count="1217" uniqueCount="540">
  <si>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</si>
  <si>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</si>
  <si>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</si>
  <si>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</si>
  <si>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</si>
  <si>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</si>
  <si>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</si>
  <si>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</si>
  <si>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</si>
  <si>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</si>
  <si>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</si>
  <si>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</si>
  <si>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</si>
  <si>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</si>
  <si>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</si>
  <si>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</si>
  <si>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</si>
  <si>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</si>
  <si>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</si>
  <si>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</si>
  <si>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</si>
  <si>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</si>
  <si>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</si>
  <si>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</si>
  <si>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</si>
  <si>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</si>
  <si>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</si>
  <si>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</si>
  <si>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</si>
  <si>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</si>
  <si>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</si>
  <si>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</si>
  <si>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</si>
  <si>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</si>
  <si>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</si>
  <si>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</si>
  <si>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</si>
  <si>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</si>
  <si>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</si>
  <si>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</si>
  <si>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</si>
  <si>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</si>
  <si>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</si>
  <si>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</si>
  <si>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</si>
  <si>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</si>
  <si>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</si>
  <si>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</si>
  <si>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</si>
  <si>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</si>
  <si>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</si>
  <si>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</si>
  <si>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</si>
  <si>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</si>
  <si>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</si>
  <si>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</si>
  <si>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</si>
  <si>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</si>
  <si>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</si>
  <si>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</si>
  <si>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</si>
  <si>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</si>
  <si>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</si>
  <si>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</si>
  <si>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</si>
  <si>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</si>
  <si>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</si>
  <si>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</si>
  <si>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</si>
  <si>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</si>
  <si>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</si>
  <si>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</si>
  <si>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</si>
  <si>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</si>
  <si>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</si>
  <si>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</si>
  <si>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</si>
  <si>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</si>
  <si>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</si>
  <si>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</si>
  <si>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</si>
  <si>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</si>
  <si>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</si>
  <si>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</si>
  <si>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</si>
  <si>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</si>
  <si>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</si>
  <si>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</si>
  <si>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</si>
  <si>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</si>
  <si>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</si>
  <si>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</si>
  <si>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</si>
  <si>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</si>
  <si>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</si>
  <si>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</si>
  <si>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</si>
  <si>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</si>
  <si>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</si>
  <si>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</si>
  <si>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</si>
  <si>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</si>
  <si>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</si>
  <si>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</si>
  <si>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</si>
  <si>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</si>
  <si>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</si>
  <si>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</si>
  <si>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</si>
  <si>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</si>
  <si>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</si>
  <si>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</si>
  <si>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</si>
  <si>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</si>
  <si>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</si>
  <si>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</si>
  <si>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</si>
  <si>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</si>
  <si>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</si>
  <si>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</si>
  <si>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</si>
  <si>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</si>
  <si>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</si>
  <si>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</si>
  <si>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</si>
  <si>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</si>
  <si>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</si>
  <si>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</si>
  <si>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</si>
  <si>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</si>
  <si>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</si>
  <si>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</si>
  <si>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</si>
  <si>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</si>
  <si>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</si>
  <si>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</si>
  <si>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</si>
  <si>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</si>
  <si>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</si>
  <si>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</si>
  <si>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</si>
  <si>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</si>
  <si>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</si>
  <si>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</si>
  <si>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</si>
  <si>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</si>
  <si>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</si>
  <si>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</si>
  <si>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</si>
  <si>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</si>
  <si>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</si>
  <si>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</si>
  <si>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</si>
  <si>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</si>
  <si>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</si>
  <si>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</si>
  <si>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</si>
  <si>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</si>
  <si>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</si>
  <si>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</si>
  <si>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</si>
  <si>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</si>
  <si>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</si>
  <si>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</si>
  <si>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</si>
  <si>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</si>
  <si>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</si>
  <si>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</si>
  <si>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</si>
  <si>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</si>
  <si>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</si>
  <si>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</si>
  <si>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</si>
  <si>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</si>
  <si>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</si>
  <si>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</si>
  <si>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</si>
  <si>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</si>
  <si>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</si>
  <si>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</si>
  <si>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</si>
  <si>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</si>
  <si>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</si>
  <si>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</si>
  <si>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</si>
  <si>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</si>
  <si>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</si>
  <si>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</si>
  <si>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</si>
  <si>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</si>
  <si>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</si>
  <si>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</si>
  <si>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</si>
  <si>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</si>
  <si>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</si>
  <si>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</si>
  <si>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</si>
  <si>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</si>
  <si>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</si>
  <si>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</si>
  <si>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</si>
  <si>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</si>
  <si>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</si>
  <si>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</si>
  <si>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</si>
  <si>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</si>
  <si>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</si>
  <si>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</si>
  <si>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</si>
  <si>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</si>
  <si>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</si>
  <si>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</si>
  <si>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</si>
  <si>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</si>
  <si>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</si>
  <si>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</si>
  <si>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</si>
  <si>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</si>
  <si>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</si>
  <si>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</si>
  <si>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</si>
  <si>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</si>
  <si>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</si>
  <si>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</si>
  <si>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</si>
  <si>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</si>
  <si>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</si>
  <si>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</si>
  <si>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</si>
  <si>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</si>
  <si>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</si>
  <si>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</si>
  <si>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</si>
  <si>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</si>
  <si>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</si>
  <si>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</si>
  <si>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</si>
  <si>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</si>
  <si>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</si>
  <si>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</si>
  <si>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</si>
  <si>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</si>
  <si>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</si>
  <si>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</si>
  <si>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</si>
  <si>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</si>
  <si>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</si>
  <si>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</si>
  <si>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</si>
  <si>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</si>
  <si>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</si>
  <si>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</si>
  <si>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</si>
  <si>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</si>
  <si>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</si>
  <si>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</si>
  <si>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</si>
  <si>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</si>
  <si>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</si>
  <si>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</si>
  <si>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</si>
  <si>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</si>
  <si>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</si>
  <si>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</si>
  <si>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</si>
  <si>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</si>
  <si>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</si>
  <si>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</si>
  <si>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</si>
  <si>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</si>
  <si>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</si>
  <si>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</si>
  <si>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</si>
  <si>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</si>
  <si>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</si>
  <si>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</si>
  <si>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</si>
  <si>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</si>
  <si>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</si>
  <si>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</si>
  <si>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</si>
  <si>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</si>
  <si>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</si>
  <si>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</si>
  <si>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</si>
  <si>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</si>
  <si>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</si>
  <si>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</si>
  <si>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</si>
  <si>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</si>
  <si>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</si>
  <si>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</si>
  <si>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</si>
  <si>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</si>
  <si>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</si>
  <si>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</si>
  <si>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</si>
  <si>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</si>
  <si>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</si>
  <si>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</si>
  <si>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</si>
  <si>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</si>
  <si>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</si>
  <si>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</si>
  <si>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</si>
  <si>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</si>
  <si>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</si>
  <si>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</si>
  <si>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</si>
  <si>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</si>
  <si>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</si>
  <si>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</si>
  <si>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</si>
  <si>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</si>
  <si>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</si>
  <si>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</si>
  <si>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</si>
  <si>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</si>
  <si>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</si>
  <si>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</si>
  <si>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</si>
  <si>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</si>
  <si>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</si>
  <si>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</si>
  <si>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</si>
  <si>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</si>
  <si>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</si>
  <si>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</si>
  <si>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</si>
  <si>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</si>
  <si>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</si>
  <si>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</si>
  <si>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</si>
  <si>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</si>
  <si>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</si>
  <si>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</si>
  <si>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</si>
  <si>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</si>
  <si>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</si>
  <si>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</si>
  <si>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</si>
  <si>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</si>
  <si>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</si>
  <si>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</si>
  <si>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</si>
  <si>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</si>
  <si>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</si>
  <si>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</si>
  <si>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</si>
  <si>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</si>
  <si>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</si>
  <si>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</si>
  <si>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</si>
  <si>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</si>
  <si>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</si>
  <si>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</si>
  <si>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</si>
  <si>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</si>
  <si>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</si>
  <si>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</si>
  <si>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</si>
  <si>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</si>
  <si>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</si>
  <si>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</si>
  <si>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</si>
  <si>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</si>
  <si>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</si>
  <si>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</si>
  <si>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</si>
  <si>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</si>
  <si>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</si>
  <si>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</si>
  <si>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</si>
  <si>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</si>
  <si>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</si>
  <si>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</si>
  <si>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</si>
  <si>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</si>
  <si>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</si>
  <si>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</si>
  <si>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</si>
  <si>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</si>
  <si>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</si>
  <si>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</si>
  <si>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</si>
  <si>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</si>
  <si>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</si>
  <si>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</si>
  <si>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</si>
  <si>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</si>
  <si>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</si>
  <si>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</si>
  <si>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</si>
  <si>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</si>
  <si>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</si>
  <si>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</si>
  <si>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</si>
  <si>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</si>
  <si>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</si>
  <si>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</si>
  <si>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</si>
  <si>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</si>
  <si>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</si>
  <si>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</si>
  <si>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</si>
  <si>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</si>
  <si>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</si>
  <si>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</si>
  <si>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</si>
  <si>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</si>
  <si>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</si>
  <si>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</si>
  <si>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</si>
  <si>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</si>
  <si>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</si>
  <si>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</si>
  <si>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</si>
  <si>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</si>
  <si>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</si>
  <si>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</si>
  <si>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</si>
  <si>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</si>
  <si>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</si>
  <si>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</si>
  <si>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</si>
  <si>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</si>
  <si>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</si>
  <si>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</si>
  <si>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</si>
  <si>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</si>
  <si>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</si>
  <si>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</si>
  <si>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</si>
  <si>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</si>
  <si>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</si>
  <si>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</si>
  <si>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</si>
  <si>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</si>
  <si>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</si>
  <si>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</si>
  <si>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</si>
  <si>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</si>
  <si>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</si>
  <si>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</si>
  <si>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</si>
  <si>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</si>
  <si>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</si>
  <si>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</si>
  <si>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</si>
  <si>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</si>
  <si>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</si>
  <si>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</si>
  <si>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</si>
  <si>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</si>
  <si>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</si>
  <si>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</si>
  <si>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</si>
  <si>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</si>
  <si>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</si>
  <si>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</si>
  <si>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</si>
  <si>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</si>
  <si>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</si>
  <si>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</si>
  <si>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</si>
  <si>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</si>
  <si>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</si>
  <si>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</si>
  <si>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</si>
  <si>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</si>
  <si>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</si>
  <si>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</si>
  <si>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</si>
  <si>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</si>
  <si>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</si>
  <si>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</si>
  <si>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</si>
  <si>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</si>
  <si>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</si>
  <si>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</si>
  <si>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</si>
  <si>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</si>
  <si>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</si>
  <si>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</si>
  <si>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</si>
  <si>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</si>
  <si>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</si>
  <si>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</si>
  <si>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</si>
  <si>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</si>
  <si>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</si>
  <si>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</si>
  <si>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</si>
  <si>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</si>
  <si>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</si>
  <si>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</si>
  <si>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</si>
  <si>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</si>
  <si>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</si>
  <si>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</si>
  <si>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</si>
  <si>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</si>
  <si>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</si>
  <si>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</si>
  <si>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</si>
  <si>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</si>
  <si>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</si>
  <si>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</si>
  <si>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</si>
  <si>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</si>
  <si>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</si>
  <si>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</si>
  <si>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</si>
  <si>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</si>
  <si>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</si>
  <si>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</si>
  <si>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</si>
  <si>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</si>
  <si>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</si>
  <si>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</si>
  <si>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</si>
  <si>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</si>
  <si>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</si>
  <si>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</si>
  <si>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</si>
  <si>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</si>
  <si>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</si>
  <si>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</si>
  <si>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</si>
  <si>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</si>
  <si>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</si>
  <si>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</si>
  <si>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</si>
  <si>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</si>
  <si>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</si>
  <si>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18C1-ĐCN4</t>
  </si>
  <si>
    <t>ĐA2</t>
  </si>
  <si>
    <t>18C1-ĐCN4-N1</t>
  </si>
  <si>
    <t>18C1-QTM1-N1</t>
  </si>
  <si>
    <t>18C1-QTM1-N2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</si>
</sst>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22222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22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0" fillId="0" borderId="0" xfId="0" applyFont="1" applyAlignment="1"/>
    <xf numFmtId="164" fontId="0" fillId="0" borderId="0" xfId="0" applyNumberFormat="1" applyFont="1" applyAlignment="1"/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0" fontId="31" fillId="3" borderId="4" xfId="0" applyNumberFormat="1" applyFont="1" applyFill="1" applyBorder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2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0" fontId="42" fillId="0" borderId="3" xfId="0" applyFont="1" applyBorder="1" applyAlignment="1">
      <alignment horizontal="left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5060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5060349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5060349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9" customWidth="1"/>
    <col min="6" max="6" width="8.125" style="289" customWidth="1"/>
    <col min="7" max="7" width="7.625" style="289" customWidth="1"/>
    <col min="8" max="8" width="9.875" style="289" customWidth="1"/>
    <col min="9" max="9" width="10.875" style="289" customWidth="1"/>
    <col min="10" max="10" width="9.75" style="289" customWidth="1"/>
    <col min="11" max="11" width="10.375" style="289" customWidth="1"/>
    <col min="12" max="12" width="10.875" style="289" customWidth="1"/>
    <col min="13" max="13" width="10.25" style="289" customWidth="1"/>
    <col min="14" max="14" width="10.125" style="289" customWidth="1"/>
    <col min="15" max="15" width="10.625" style="289" customWidth="1"/>
    <col min="16" max="16" width="10.375" style="295" customWidth="1"/>
    <col min="17" max="17" width="9.875" style="289" customWidth="1"/>
    <col min="18" max="18" width="12.125" style="289" customWidth="1"/>
    <col min="19" max="20" width="9" style="306" customWidth="1"/>
    <col min="21" max="26" width="8" customWidth="1"/>
  </cols>
  <sheetData>
    <row r="1" spans="1:26" ht="16.5" customHeight="1">
      <c r="A1" s="1"/>
      <c r="B1" s="1"/>
      <c r="C1" s="1"/>
      <c r="D1" s="2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90"/>
      <c r="Q1" s="291" t="s">
        <v>0</v>
      </c>
      <c r="R1" s="265"/>
      <c r="S1" s="296"/>
      <c r="T1" s="296"/>
      <c r="U1" s="1"/>
      <c r="V1" s="1"/>
      <c r="W1" s="1"/>
      <c r="X1" s="1"/>
      <c r="Y1" s="1"/>
      <c r="Z1" s="1"/>
    </row>
    <row r="2" spans="1:26" ht="25.5" customHeight="1">
      <c r="A2" s="318" t="s">
        <v>1</v>
      </c>
      <c r="B2" s="317"/>
      <c r="C2" s="317"/>
      <c r="D2" s="317"/>
      <c r="E2" s="317"/>
      <c r="F2" s="287"/>
      <c r="G2" s="287"/>
      <c r="H2" s="287"/>
      <c r="I2" s="287"/>
      <c r="J2" s="287"/>
      <c r="K2" s="321" t="s">
        <v>2</v>
      </c>
      <c r="L2" s="320"/>
      <c r="M2" s="320"/>
      <c r="N2" s="320"/>
      <c r="O2" s="320"/>
      <c r="P2" s="320"/>
      <c r="Q2" s="320"/>
      <c r="R2" s="265"/>
      <c r="S2" s="296"/>
      <c r="T2" s="296"/>
      <c r="U2" s="1"/>
      <c r="V2" s="1"/>
      <c r="W2" s="1"/>
      <c r="X2" s="1"/>
      <c r="Y2" s="1"/>
      <c r="Z2" s="1"/>
    </row>
    <row r="3" spans="1:26" ht="32.25" customHeight="1">
      <c r="A3" s="316" t="s">
        <v>3</v>
      </c>
      <c r="B3" s="317"/>
      <c r="C3" s="317"/>
      <c r="D3" s="317"/>
      <c r="E3" s="317"/>
      <c r="F3" s="266"/>
      <c r="G3" s="287"/>
      <c r="H3" s="287"/>
      <c r="I3" s="287"/>
      <c r="J3" s="287"/>
      <c r="K3" s="319" t="s">
        <v>4</v>
      </c>
      <c r="L3" s="320"/>
      <c r="M3" s="320"/>
      <c r="N3" s="320"/>
      <c r="O3" s="320"/>
      <c r="P3" s="320"/>
      <c r="Q3" s="320"/>
      <c r="R3" s="265"/>
      <c r="S3" s="296"/>
      <c r="T3" s="296"/>
      <c r="U3" s="1"/>
      <c r="V3" s="1"/>
      <c r="W3" s="1"/>
      <c r="X3" s="1"/>
      <c r="Y3" s="1"/>
      <c r="Z3" s="1"/>
    </row>
    <row r="4" spans="1:26" ht="38.25" customHeight="1">
      <c r="A4" s="329" t="s">
        <v>524</v>
      </c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297"/>
      <c r="T4" s="297"/>
      <c r="U4" s="6"/>
      <c r="V4" s="6"/>
      <c r="W4" s="6"/>
      <c r="X4" s="6"/>
      <c r="Y4" s="6"/>
      <c r="Z4" s="6"/>
    </row>
    <row r="5" spans="1:26" ht="29.25" customHeight="1">
      <c r="A5" s="331" t="s">
        <v>140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2"/>
      <c r="K6" s="9"/>
      <c r="L6" s="9"/>
      <c r="M6" s="9"/>
      <c r="N6" s="9"/>
      <c r="O6" s="9"/>
      <c r="P6" s="293"/>
      <c r="Q6" s="9"/>
      <c r="R6" s="34"/>
      <c r="S6" s="298"/>
      <c r="T6" s="298"/>
      <c r="U6" s="7"/>
      <c r="V6" s="7"/>
      <c r="W6" s="7"/>
      <c r="X6" s="7"/>
      <c r="Y6" s="7"/>
      <c r="Z6" s="7"/>
    </row>
    <row r="7" spans="1:26" ht="18" customHeight="1">
      <c r="A7" s="347" t="s">
        <v>5</v>
      </c>
      <c r="B7" s="344" t="s">
        <v>6</v>
      </c>
      <c r="C7" s="336"/>
      <c r="D7" s="326" t="s">
        <v>7</v>
      </c>
      <c r="E7" s="327"/>
      <c r="F7" s="327"/>
      <c r="G7" s="327"/>
      <c r="H7" s="327"/>
      <c r="I7" s="328"/>
      <c r="J7" s="322" t="s">
        <v>8</v>
      </c>
      <c r="K7" s="322" t="s">
        <v>9</v>
      </c>
      <c r="L7" s="322" t="s">
        <v>10</v>
      </c>
      <c r="M7" s="322" t="s">
        <v>11</v>
      </c>
      <c r="N7" s="322" t="s">
        <v>12</v>
      </c>
      <c r="O7" s="322" t="s">
        <v>13</v>
      </c>
      <c r="P7" s="340" t="s">
        <v>522</v>
      </c>
      <c r="Q7" s="322" t="s">
        <v>523</v>
      </c>
      <c r="R7" s="334" t="s">
        <v>14</v>
      </c>
      <c r="S7" s="335"/>
      <c r="T7" s="336"/>
      <c r="U7" s="7"/>
      <c r="V7" s="7"/>
      <c r="W7" s="7"/>
      <c r="X7" s="7"/>
      <c r="Y7" s="7"/>
      <c r="Z7" s="7"/>
    </row>
    <row r="8" spans="1:26" ht="27.75" customHeight="1">
      <c r="A8" s="348"/>
      <c r="B8" s="345"/>
      <c r="C8" s="346"/>
      <c r="D8" s="325" t="s">
        <v>15</v>
      </c>
      <c r="E8" s="325" t="s">
        <v>16</v>
      </c>
      <c r="F8" s="322" t="s">
        <v>17</v>
      </c>
      <c r="G8" s="325" t="s">
        <v>18</v>
      </c>
      <c r="H8" s="322" t="s">
        <v>19</v>
      </c>
      <c r="I8" s="322" t="s">
        <v>20</v>
      </c>
      <c r="J8" s="323"/>
      <c r="K8" s="323"/>
      <c r="L8" s="323"/>
      <c r="M8" s="323"/>
      <c r="N8" s="323"/>
      <c r="O8" s="323"/>
      <c r="P8" s="341"/>
      <c r="Q8" s="323"/>
      <c r="R8" s="337"/>
      <c r="S8" s="338"/>
      <c r="T8" s="339"/>
      <c r="U8" s="7"/>
      <c r="V8" s="7"/>
      <c r="W8" s="7"/>
      <c r="X8" s="7"/>
      <c r="Y8" s="7"/>
      <c r="Z8" s="7"/>
    </row>
    <row r="9" spans="1:26" ht="86.25" customHeight="1">
      <c r="A9" s="343"/>
      <c r="B9" s="337"/>
      <c r="C9" s="339"/>
      <c r="D9" s="343"/>
      <c r="E9" s="324"/>
      <c r="F9" s="324"/>
      <c r="G9" s="324"/>
      <c r="H9" s="324"/>
      <c r="I9" s="324"/>
      <c r="J9" s="323"/>
      <c r="K9" s="324"/>
      <c r="L9" s="324"/>
      <c r="M9" s="324"/>
      <c r="N9" s="324"/>
      <c r="O9" s="324"/>
      <c r="P9" s="342"/>
      <c r="Q9" s="324"/>
      <c r="R9" s="12" t="s">
        <v>21</v>
      </c>
      <c r="S9" s="299" t="s">
        <v>22</v>
      </c>
      <c r="T9" s="299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9" t="s">
        <v>25</v>
      </c>
      <c r="C10" s="328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2"/>
      <c r="Q10" s="14" t="s">
        <v>38</v>
      </c>
      <c r="R10" s="14" t="s">
        <v>39</v>
      </c>
      <c r="S10" s="300" t="s">
        <v>40</v>
      </c>
      <c r="T10" s="300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3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1">
        <f t="shared" ref="S11:S37" si="1">ROUND(IF(AND(N11&gt;0,O11&gt;0,M11&lt;=0,R11=0),P11-Q11,IF(AND(P11&gt;0,R11=200),P11-Q11-R11, )),1)</f>
        <v>44.5</v>
      </c>
      <c r="T11" s="302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4">
        <f>SUM('Mau A1'!AC31:AC50)</f>
        <v>331.9</v>
      </c>
      <c r="Q12" s="268">
        <f>SUM('Mau A1'!AB31:AB50)</f>
        <v>0</v>
      </c>
      <c r="R12" s="21">
        <f t="shared" si="0"/>
        <v>200</v>
      </c>
      <c r="S12" s="302">
        <f t="shared" si="1"/>
        <v>131.9</v>
      </c>
      <c r="T12" s="302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79">
        <f>SUM('Mau A1'!AC51:AC70)</f>
        <v>442.5</v>
      </c>
      <c r="Q13" s="268">
        <f>SUM('Mau A1'!AB51:AB70)</f>
        <v>0</v>
      </c>
      <c r="R13" s="21">
        <f t="shared" si="0"/>
        <v>200</v>
      </c>
      <c r="S13" s="302">
        <f t="shared" si="1"/>
        <v>242.5</v>
      </c>
      <c r="T13" s="302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79">
        <f>SUM('Mau A1'!AC71:AC90)</f>
        <v>306</v>
      </c>
      <c r="Q14" s="268">
        <f>SUM('Mau A1'!AB71:AB90)</f>
        <v>0</v>
      </c>
      <c r="R14" s="21">
        <f t="shared" si="0"/>
        <v>200</v>
      </c>
      <c r="S14" s="302">
        <f t="shared" si="1"/>
        <v>106</v>
      </c>
      <c r="T14" s="302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79">
        <f>SUM('Mau A1'!AC91:AC111)</f>
        <v>562.5</v>
      </c>
      <c r="Q15" s="268">
        <f>SUM('Mau A1'!AB91:AB111)</f>
        <v>0</v>
      </c>
      <c r="R15" s="21">
        <f t="shared" si="0"/>
        <v>200</v>
      </c>
      <c r="S15" s="302">
        <f t="shared" si="1"/>
        <v>362.5</v>
      </c>
      <c r="T15" s="302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79">
        <f>SUM('Mau A1'!AC112:AC130)</f>
        <v>226.5</v>
      </c>
      <c r="Q16" s="268">
        <f>SUM('Mau A1'!AB112:AB130)</f>
        <v>0</v>
      </c>
      <c r="R16" s="21">
        <f t="shared" si="0"/>
        <v>200</v>
      </c>
      <c r="S16" s="301">
        <f t="shared" si="1"/>
        <v>26.5</v>
      </c>
      <c r="T16" s="302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79">
        <f>SUM('Mau A1'!AC131:AC150)</f>
        <v>210.7</v>
      </c>
      <c r="Q17" s="268">
        <f>SUM('Mau A1'!AB131:AB150)</f>
        <v>0</v>
      </c>
      <c r="R17" s="21">
        <f t="shared" si="0"/>
        <v>200</v>
      </c>
      <c r="S17" s="302">
        <f t="shared" si="1"/>
        <v>10.7</v>
      </c>
      <c r="T17" s="302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79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2">
        <f t="shared" si="1"/>
        <v>0</v>
      </c>
      <c r="T18" s="302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5" t="str">
        <f>IF('Mau A1'!B171="","",'Mau A1'!B171)</f>
        <v>Huỳnh Quốc</v>
      </c>
      <c r="C19" s="276" t="str">
        <f>IF('Mau A1'!C171="","",'Mau A1'!C171)</f>
        <v>Dũng</v>
      </c>
      <c r="D19" s="277">
        <f>SUM('Mau A1'!M171:M190)</f>
        <v>661.6</v>
      </c>
      <c r="E19" s="278">
        <f>SUM('Mau A1'!N171)</f>
        <v>67.5</v>
      </c>
      <c r="F19" s="278">
        <f>SUM('Mau A1'!O171)</f>
        <v>0</v>
      </c>
      <c r="G19" s="278">
        <f>SUM('Mau A1'!P171)</f>
        <v>729.1</v>
      </c>
      <c r="H19" s="278">
        <f>SUM('Mau A1'!Q171)</f>
        <v>0</v>
      </c>
      <c r="I19" s="278">
        <f>SUM('Mau A1'!R171)</f>
        <v>44</v>
      </c>
      <c r="J19" s="278">
        <f>SUM('Mau A1'!T171)</f>
        <v>450</v>
      </c>
      <c r="K19" s="278">
        <f>SUM('Mau A1'!V171)</f>
        <v>112</v>
      </c>
      <c r="L19" s="278">
        <f>SUM('Mau A1'!X171)</f>
        <v>56</v>
      </c>
      <c r="M19" s="278">
        <f>SUM('Mau A1'!Y171)</f>
        <v>279.10000000000002</v>
      </c>
      <c r="N19" s="278">
        <f>SUM('Mau A1'!$Z$171)</f>
        <v>-112</v>
      </c>
      <c r="O19" s="278">
        <f>SUM('Mau A1'!AA171)</f>
        <v>-12</v>
      </c>
      <c r="P19" s="279">
        <f>SUM('Mau A1'!AC171)</f>
        <v>155.10000000000002</v>
      </c>
      <c r="Q19" s="278">
        <f>SUM('Mau A1'!AB171)</f>
        <v>0</v>
      </c>
      <c r="R19" s="280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2">
        <f t="shared" ref="S19:S20" si="4">ROUND(IF(AND(N19&gt;0,O19&gt;0,M19&lt;=0,R19=0),P19-Q19,IF(AND(P19&gt;0,R19=200),P19-Q19-R19, )),1)</f>
        <v>0</v>
      </c>
      <c r="T19" s="302">
        <f t="shared" ref="T19:T20" si="5">ROUND(IF(SUM(M19:O19)-Q19&lt;0,SUM(M19:O19)-Q19, ),1)</f>
        <v>0</v>
      </c>
      <c r="U19" s="281"/>
      <c r="V19" s="281"/>
      <c r="W19" s="281"/>
      <c r="X19" s="281"/>
      <c r="Y19" s="281"/>
      <c r="Z19" s="281"/>
    </row>
    <row r="20" spans="1:26" s="133" customFormat="1" ht="18" customHeight="1">
      <c r="A20" s="274">
        <v>10</v>
      </c>
      <c r="B20" s="275" t="str">
        <f>IF('Mau A1'!B191="","",'Mau A1'!B191)</f>
        <v>Hồ Ngọc</v>
      </c>
      <c r="C20" s="276" t="str">
        <f>IF('Mau A1'!C191="","",'Mau A1'!C191)</f>
        <v>Chi</v>
      </c>
      <c r="D20" s="277">
        <f>SUM('Mau A1'!M191:M211)</f>
        <v>889.59999999999991</v>
      </c>
      <c r="E20" s="278">
        <f>SUM('Mau A1'!N191)</f>
        <v>67.5</v>
      </c>
      <c r="F20" s="278">
        <f>SUM('Mau A1'!O191)</f>
        <v>0</v>
      </c>
      <c r="G20" s="268">
        <f>SUM('Mau A1'!P191:P211)</f>
        <v>957.09999999999991</v>
      </c>
      <c r="H20" s="278">
        <f>SUM('Mau A1'!Q191)</f>
        <v>0</v>
      </c>
      <c r="I20" s="278">
        <f>SUM('Mau A1'!R191)</f>
        <v>44</v>
      </c>
      <c r="J20" s="278">
        <f>SUM('Mau A1'!T191)</f>
        <v>450</v>
      </c>
      <c r="K20" s="278">
        <f>SUM('Mau A1'!V191)</f>
        <v>112</v>
      </c>
      <c r="L20" s="278">
        <f>SUM('Mau A1'!X153:X172)</f>
        <v>56</v>
      </c>
      <c r="M20" s="278">
        <f>SUM('Mau A1'!Y191)</f>
        <v>507.1</v>
      </c>
      <c r="N20" s="278">
        <f>SUM('Mau A1'!$Z$191)</f>
        <v>-112</v>
      </c>
      <c r="O20" s="278">
        <f>SUM('Mau A1'!AA191)</f>
        <v>-12</v>
      </c>
      <c r="P20" s="279">
        <f>SUM('Mau A1'!AC191)</f>
        <v>383.1</v>
      </c>
      <c r="Q20" s="278">
        <f>SUM('Mau A1'!AB191)</f>
        <v>0</v>
      </c>
      <c r="R20" s="280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2">
        <f t="shared" si="4"/>
        <v>183.1</v>
      </c>
      <c r="T20" s="302">
        <f t="shared" si="5"/>
        <v>0</v>
      </c>
      <c r="U20" s="281"/>
      <c r="V20" s="281"/>
      <c r="W20" s="281"/>
      <c r="X20" s="281"/>
      <c r="Y20" s="281"/>
      <c r="Z20" s="281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79">
        <f>SUM('Mau A1'!AC212:AC230)</f>
        <v>233.8</v>
      </c>
      <c r="Q21" s="268">
        <f>SUM('Mau A1'!AB212:AB230)</f>
        <v>0</v>
      </c>
      <c r="R21" s="21">
        <f t="shared" si="0"/>
        <v>200</v>
      </c>
      <c r="S21" s="302">
        <f t="shared" si="1"/>
        <v>33.799999999999997</v>
      </c>
      <c r="T21" s="302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8">
        <f>SUM('Mau A1'!N231:N247)</f>
        <v>67.5</v>
      </c>
      <c r="F22" s="268">
        <f>SUM('Mau A1'!O231:O247)</f>
        <v>0</v>
      </c>
      <c r="G22" s="268">
        <f>SUM('Mau A1'!P231:P247)</f>
        <v>974.40000000000009</v>
      </c>
      <c r="H22" s="268">
        <f>SUM('Mau A1'!Q231:Q247)</f>
        <v>0</v>
      </c>
      <c r="I22" s="268">
        <f>SUM('Mau A1'!R231:R247)</f>
        <v>55</v>
      </c>
      <c r="J22" s="268">
        <f>SUM('Mau A1'!T231:T247)</f>
        <v>0</v>
      </c>
      <c r="K22" s="268">
        <f>SUM('Mau A1'!V231:V247)</f>
        <v>112</v>
      </c>
      <c r="L22" s="268">
        <f>SUM('Mau A1'!X231:X247)</f>
        <v>56</v>
      </c>
      <c r="M22" s="268">
        <f>SUM('Mau A1'!Y231:Y247)</f>
        <v>524.4</v>
      </c>
      <c r="N22" s="268">
        <f>SUM('Mau A1'!Z231:Z247)</f>
        <v>-112</v>
      </c>
      <c r="O22" s="268">
        <f>SUM('Mau A1'!AA231:AA247)</f>
        <v>-1</v>
      </c>
      <c r="P22" s="279">
        <f>SUM('Mau A1'!AC231:AC247)</f>
        <v>411.4</v>
      </c>
      <c r="Q22" s="268">
        <f>SUM('Mau A1'!AB231:AB247)</f>
        <v>0</v>
      </c>
      <c r="R22" s="21">
        <f t="shared" si="0"/>
        <v>200</v>
      </c>
      <c r="S22" s="302">
        <f t="shared" si="1"/>
        <v>211.4</v>
      </c>
      <c r="T22" s="302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A1'!M251:M271)</f>
        <v>767.90000000000009</v>
      </c>
      <c r="E23" s="268">
        <f>SUM('Mau A1'!N251:N271)</f>
        <v>67.5</v>
      </c>
      <c r="F23" s="268">
        <f>SUM('Mau A1'!O251:O271)</f>
        <v>0</v>
      </c>
      <c r="G23" s="268">
        <f>SUM('Mau A1'!P251:P271)</f>
        <v>835.40000000000009</v>
      </c>
      <c r="H23" s="268">
        <f>SUM('Mau A1'!Q251:Q271)</f>
        <v>0</v>
      </c>
      <c r="I23" s="268">
        <f>SUM('Mau A1'!R251:R271)</f>
        <v>0</v>
      </c>
      <c r="J23" s="268">
        <f>SUM('Mau A1'!T251:T271)</f>
        <v>450</v>
      </c>
      <c r="K23" s="268">
        <f>SUM('Mau A1'!V251:V271)</f>
        <v>112</v>
      </c>
      <c r="L23" s="268">
        <f>SUM('Mau A1'!X251:X271)</f>
        <v>56</v>
      </c>
      <c r="M23" s="268">
        <f>SUM('Mau A1'!Y251:Y271)</f>
        <v>385.4</v>
      </c>
      <c r="N23" s="268">
        <f>SUM('Mau A1'!Z251:Z271)</f>
        <v>-112</v>
      </c>
      <c r="O23" s="268">
        <f>SUM('Mau A1'!AA251:AA271)</f>
        <v>-56</v>
      </c>
      <c r="P23" s="279">
        <f>SUM('Mau A1'!AC251:AC271)</f>
        <v>217.39999999999998</v>
      </c>
      <c r="Q23" s="268">
        <f>SUM('Mau A1'!AB251:AB271)</f>
        <v>0</v>
      </c>
      <c r="R23" s="21">
        <f t="shared" si="0"/>
        <v>200</v>
      </c>
      <c r="S23" s="302">
        <f t="shared" si="1"/>
        <v>17.399999999999999</v>
      </c>
      <c r="T23" s="302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A1'!B274="","",'Mau A1'!B274)</f>
        <v>Ng Ng Hoàng Ngọc</v>
      </c>
      <c r="C24" s="28" t="s">
        <v>44</v>
      </c>
      <c r="D24" s="29">
        <f>SUM('Mau A1'!J274:K290)</f>
        <v>535.20000000000005</v>
      </c>
      <c r="E24" s="268">
        <f>SUM('Mau A1'!K274:L290)</f>
        <v>25.999999999999996</v>
      </c>
      <c r="F24" s="268">
        <f>SUM('Mau A1'!O252:O272)</f>
        <v>0</v>
      </c>
      <c r="G24" s="268">
        <f>SUM('Mau A1'!M274:N290)</f>
        <v>867.19999999999993</v>
      </c>
      <c r="H24" s="268">
        <f>SUM('Mau A1'!N274:O290)</f>
        <v>67.5</v>
      </c>
      <c r="I24" s="268">
        <f>SUM('Mau A1'!O274:P290)</f>
        <v>867.19999999999993</v>
      </c>
      <c r="J24" s="268">
        <f>SUM('Mau A1'!Q274:Q290)</f>
        <v>0</v>
      </c>
      <c r="K24" s="268">
        <f>SUM('Mau A1'!S274:S290)</f>
        <v>0</v>
      </c>
      <c r="L24" s="268">
        <f>SUM('Mau A1'!U274:U290)</f>
        <v>0</v>
      </c>
      <c r="M24" s="268">
        <f>SUM('Mau A1'!V274:V290)</f>
        <v>112</v>
      </c>
      <c r="N24" s="268">
        <f>SUM('Mau A1'!Z274:Z290)</f>
        <v>-112</v>
      </c>
      <c r="O24" s="268">
        <f>SUM('Mau A1'!AA274:AA290)</f>
        <v>-6</v>
      </c>
      <c r="P24" s="279">
        <f>SUM('Mau A1'!AC274:AC290)</f>
        <v>299.2</v>
      </c>
      <c r="Q24" s="268">
        <f>SUM('Mau A1'!AB274:AB290)</f>
        <v>0</v>
      </c>
      <c r="R24" s="21">
        <f t="shared" si="0"/>
        <v>200</v>
      </c>
      <c r="S24" s="302">
        <f t="shared" si="1"/>
        <v>99.2</v>
      </c>
      <c r="T24" s="302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A1'!B294="","",'Mau A1'!B294)</f>
        <v xml:space="preserve">Trần Việt </v>
      </c>
      <c r="C25" s="28" t="str">
        <f>IF('Mau A1'!C294="","",'Mau A1'!C294)</f>
        <v>Khánh</v>
      </c>
      <c r="D25" s="29">
        <f>SUM('Mau A1'!M294:M312)</f>
        <v>935.09999999999991</v>
      </c>
      <c r="E25" s="268">
        <f>SUM('Mau A1'!N294:N312)</f>
        <v>112.5</v>
      </c>
      <c r="F25" s="268">
        <f>SUM('Mau A1'!O294:O312)</f>
        <v>0</v>
      </c>
      <c r="G25" s="268">
        <f>SUM('Mau A1'!P294:P312)</f>
        <v>1047.5999999999999</v>
      </c>
      <c r="H25" s="268">
        <f>SUM('Mau A1'!Q294:Q312)</f>
        <v>0</v>
      </c>
      <c r="I25" s="268">
        <f>SUM('Mau A1'!R294:R312)</f>
        <v>50</v>
      </c>
      <c r="J25" s="268">
        <f>SUM('Mau A1'!T294:T312)</f>
        <v>450</v>
      </c>
      <c r="K25" s="268">
        <f>SUM('Mau A1'!V294:V312)</f>
        <v>112</v>
      </c>
      <c r="L25" s="268">
        <f>SUM('Mau A1'!X294:X312)</f>
        <v>56</v>
      </c>
      <c r="M25" s="268">
        <f>SUM('Mau A1'!Y294:Y312)</f>
        <v>597.6</v>
      </c>
      <c r="N25" s="268">
        <f>SUM('Mau A1'!Z294:Z312)</f>
        <v>-112</v>
      </c>
      <c r="O25" s="268">
        <f>SUM('Mau A1'!AA294:AA312)</f>
        <v>-6</v>
      </c>
      <c r="P25" s="279">
        <f>SUM('Mau A1'!AC294:AC312)</f>
        <v>479.6</v>
      </c>
      <c r="Q25" s="268">
        <f>SUM('Mau A1'!AB294:AB312)</f>
        <v>0</v>
      </c>
      <c r="R25" s="21">
        <f t="shared" si="0"/>
        <v>200</v>
      </c>
      <c r="S25" s="302">
        <f t="shared" si="1"/>
        <v>279.60000000000002</v>
      </c>
      <c r="T25" s="302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A1'!B313="","",'Mau A1'!B313)</f>
        <v>Đỗ Thị Hải</v>
      </c>
      <c r="C26" s="28" t="str">
        <f>IF('Mau A1'!C313="","",'Mau A1'!C313)</f>
        <v>Yến</v>
      </c>
      <c r="D26" s="29">
        <f>SUM('Mau A1'!M313:M330)</f>
        <v>793.7</v>
      </c>
      <c r="E26" s="268">
        <f>SUM('Mau A1'!N313:N330)</f>
        <v>67.5</v>
      </c>
      <c r="F26" s="268">
        <f>SUM('Mau A1'!O313:O330)</f>
        <v>0</v>
      </c>
      <c r="G26" s="268">
        <f>SUM('Mau A1'!P313:P330)</f>
        <v>861.2</v>
      </c>
      <c r="H26" s="268">
        <f>SUM('Mau A1'!Q313:Q330)</f>
        <v>0</v>
      </c>
      <c r="I26" s="268">
        <f>SUM('Mau A1'!R313:R330)</f>
        <v>55</v>
      </c>
      <c r="J26" s="268">
        <f>SUM('Mau A1'!T313:T330)</f>
        <v>450</v>
      </c>
      <c r="K26" s="268">
        <f>SUM('Mau A1'!V313:V330)</f>
        <v>112</v>
      </c>
      <c r="L26" s="268">
        <f>SUM('Mau A1'!X313:X330)</f>
        <v>56</v>
      </c>
      <c r="M26" s="268">
        <f>SUM('Mau A1'!Y313:Y330)</f>
        <v>411.2</v>
      </c>
      <c r="N26" s="268">
        <f>SUM('Mau A1'!Z313:Z330)</f>
        <v>-112</v>
      </c>
      <c r="O26" s="268">
        <f>SUM('Mau A1'!AA313:AA330)</f>
        <v>-1</v>
      </c>
      <c r="P26" s="279">
        <f>SUM('Mau A1'!AC313:AC330)</f>
        <v>298.2</v>
      </c>
      <c r="Q26" s="268">
        <f>SUM('Mau A1'!AB313:AB330)</f>
        <v>0</v>
      </c>
      <c r="R26" s="21">
        <f t="shared" si="0"/>
        <v>200</v>
      </c>
      <c r="S26" s="302">
        <f t="shared" si="1"/>
        <v>98.2</v>
      </c>
      <c r="T26" s="302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A1'!B331="","",'Mau A1'!B331)</f>
        <v>Trần Vĩnh</v>
      </c>
      <c r="C27" s="28" t="str">
        <f>IF('Mau A1'!C331="","",'Mau A1'!C331)</f>
        <v>Xuyên</v>
      </c>
      <c r="D27" s="29">
        <f>SUM('Mau A1'!M331:M350)</f>
        <v>967</v>
      </c>
      <c r="E27" s="268">
        <f>SUM('Mau A1'!N331:N350)</f>
        <v>67.5</v>
      </c>
      <c r="F27" s="268">
        <f>SUM('Mau A1'!O331:O350)</f>
        <v>0</v>
      </c>
      <c r="G27" s="268">
        <f>SUM('Mau A1'!P331:P350)</f>
        <v>1034.5</v>
      </c>
      <c r="H27" s="268">
        <f>SUM('Mau A1'!Q331:Q350)</f>
        <v>0</v>
      </c>
      <c r="I27" s="268">
        <f>SUM('Mau A1'!R331:R350)</f>
        <v>52</v>
      </c>
      <c r="J27" s="268">
        <f>SUM('Mau A1'!T331:T350)</f>
        <v>450</v>
      </c>
      <c r="K27" s="268">
        <f>SUM('Mau A1'!V331:V350)</f>
        <v>112</v>
      </c>
      <c r="L27" s="268">
        <f>SUM('Mau A1'!X331:X350)</f>
        <v>56</v>
      </c>
      <c r="M27" s="268">
        <f>SUM('Mau A1'!Y331:Y350)</f>
        <v>584.5</v>
      </c>
      <c r="N27" s="268">
        <f>SUM('Mau A1'!Z331:Z350)</f>
        <v>-112</v>
      </c>
      <c r="O27" s="268">
        <f>SUM('Mau A1'!AA331:AA350)</f>
        <v>-4</v>
      </c>
      <c r="P27" s="279">
        <f>SUM('Mau A1'!AC331:AC350)</f>
        <v>468.5</v>
      </c>
      <c r="Q27" s="268">
        <f>SUM('Mau A1'!AB331:AB350)</f>
        <v>0</v>
      </c>
      <c r="R27" s="21">
        <f t="shared" si="0"/>
        <v>200</v>
      </c>
      <c r="S27" s="301">
        <f t="shared" si="1"/>
        <v>268.5</v>
      </c>
      <c r="T27" s="302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A1'!B351="","",'Mau A1'!B351)</f>
        <v xml:space="preserve">Nguyễn Cao </v>
      </c>
      <c r="C28" s="28" t="str">
        <f>IF('Mau A1'!C351="","",'Mau A1'!C351)</f>
        <v>Phong</v>
      </c>
      <c r="D28" s="29">
        <f>SUM('Mau A1'!M351:M373)</f>
        <v>1101.5</v>
      </c>
      <c r="E28" s="268">
        <f>SUM('Mau A1'!N351:N373)</f>
        <v>89.5</v>
      </c>
      <c r="F28" s="268">
        <f>SUM('Mau A1'!O351:O373)</f>
        <v>0</v>
      </c>
      <c r="G28" s="268">
        <f>SUM('Mau A1'!P351:P373)</f>
        <v>1191</v>
      </c>
      <c r="H28" s="268">
        <f>SUM('Mau A1'!Q351:Q373)</f>
        <v>0</v>
      </c>
      <c r="I28" s="268">
        <f>SUM('Mau A1'!R351:R373)</f>
        <v>35</v>
      </c>
      <c r="J28" s="268">
        <f>SUM('Mau A1'!T351:T373)</f>
        <v>450</v>
      </c>
      <c r="K28" s="268">
        <f>SUM('Mau A1'!V351:V373)</f>
        <v>112</v>
      </c>
      <c r="L28" s="268">
        <f>SUM('Mau A1'!X351:X373)</f>
        <v>56</v>
      </c>
      <c r="M28" s="268">
        <f>SUM('Mau A1'!Y351:Y373)</f>
        <v>741</v>
      </c>
      <c r="N28" s="268">
        <f>SUM('Mau A1'!Z351:Z373)</f>
        <v>-112</v>
      </c>
      <c r="O28" s="268">
        <f>SUM('Mau A1'!AA351:AA373)</f>
        <v>-21</v>
      </c>
      <c r="P28" s="279">
        <f>SUM('Mau A1'!AC351:AC373)</f>
        <v>608</v>
      </c>
      <c r="Q28" s="268">
        <f>SUM('Mau A1'!AB351:AB373)</f>
        <v>0</v>
      </c>
      <c r="R28" s="21">
        <f t="shared" si="0"/>
        <v>200</v>
      </c>
      <c r="S28" s="301">
        <f t="shared" si="1"/>
        <v>408</v>
      </c>
      <c r="T28" s="302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A1'!B374="","",'Mau A1'!B374)</f>
        <v>Mai Chiếm</v>
      </c>
      <c r="C29" s="28" t="str">
        <f>IF('Mau A1'!C374="","",'Mau A1'!C374)</f>
        <v>Tuấn</v>
      </c>
      <c r="D29" s="29">
        <f>SUM('Mau A1'!M374:M387)</f>
        <v>852</v>
      </c>
      <c r="E29" s="268">
        <f>SUM('Mau A1'!N374:N387)</f>
        <v>67.5</v>
      </c>
      <c r="F29" s="268">
        <f>SUM('Mau A1'!O374:O387)</f>
        <v>0</v>
      </c>
      <c r="G29" s="268">
        <f>SUM('Mau A1'!P374:P387)</f>
        <v>919.5</v>
      </c>
      <c r="H29" s="268">
        <f>SUM('Mau A1'!Q374:Q387)</f>
        <v>0</v>
      </c>
      <c r="I29" s="268">
        <f>SUM('Mau A1'!R374:R387)</f>
        <v>55</v>
      </c>
      <c r="J29" s="268">
        <f>SUM('Mau A1'!T374:T387)</f>
        <v>450</v>
      </c>
      <c r="K29" s="268">
        <f>SUM('Mau A1'!V374:V387)</f>
        <v>112</v>
      </c>
      <c r="L29" s="268">
        <f>SUM('Mau A1'!X374:X387)</f>
        <v>56</v>
      </c>
      <c r="M29" s="268">
        <f>SUM('Mau A1'!Y374:Y387)</f>
        <v>469.5</v>
      </c>
      <c r="N29" s="268">
        <f>SUM('Mau A1'!Z374:Z387)</f>
        <v>-112</v>
      </c>
      <c r="O29" s="268">
        <f>SUM('Mau A1'!AA374:AA387)</f>
        <v>-1</v>
      </c>
      <c r="P29" s="279">
        <f>SUM('Mau A1'!AC374:AC387)</f>
        <v>356.5</v>
      </c>
      <c r="Q29" s="268">
        <f>SUM('Mau A1'!AB374:AB387)</f>
        <v>0</v>
      </c>
      <c r="R29" s="21">
        <f t="shared" si="0"/>
        <v>200</v>
      </c>
      <c r="S29" s="302">
        <f t="shared" si="1"/>
        <v>156.5</v>
      </c>
      <c r="T29" s="302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A1'!B388="","",'Mau A1'!B388)</f>
        <v>Lê Quý Hưng</v>
      </c>
      <c r="C30" s="28" t="str">
        <f>IF('Mau A1'!C388="","",'Mau A1'!C388)</f>
        <v>Quốc</v>
      </c>
      <c r="D30" s="29">
        <f>SUM('Mau A1'!M388:M409)</f>
        <v>1042.6999999999998</v>
      </c>
      <c r="E30" s="268">
        <f>SUM('Mau A1'!N388:N409)</f>
        <v>67.5</v>
      </c>
      <c r="F30" s="268">
        <f>SUM('Mau A1'!O388:O409)</f>
        <v>0</v>
      </c>
      <c r="G30" s="268">
        <f>SUM('Mau A1'!P388:P409)</f>
        <v>1110.1999999999998</v>
      </c>
      <c r="H30" s="268">
        <f>SUM('Mau A1'!Q388:Q409)</f>
        <v>0</v>
      </c>
      <c r="I30" s="268">
        <f>SUM('Mau A1'!R388:R409)</f>
        <v>45</v>
      </c>
      <c r="J30" s="268">
        <f>SUM('Mau A1'!T388:T409)</f>
        <v>450</v>
      </c>
      <c r="K30" s="268">
        <f>SUM('Mau A1'!V388:V409)</f>
        <v>112</v>
      </c>
      <c r="L30" s="268">
        <f>SUM('Mau A1'!X388:X409)</f>
        <v>56</v>
      </c>
      <c r="M30" s="268">
        <f>SUM('Mau A1'!Y388:Y409)</f>
        <v>660.2</v>
      </c>
      <c r="N30" s="268">
        <f>SUM('Mau A1'!Z388:Z409)</f>
        <v>-112</v>
      </c>
      <c r="O30" s="268">
        <f>SUM('Mau A1'!AA388:AA409)</f>
        <v>-11</v>
      </c>
      <c r="P30" s="279">
        <f>SUM('Mau A1'!AC388:AC409)</f>
        <v>537.20000000000005</v>
      </c>
      <c r="Q30" s="268">
        <f>SUM('Mau A1'!AB388:AB409)</f>
        <v>0</v>
      </c>
      <c r="R30" s="21">
        <f t="shared" si="0"/>
        <v>200</v>
      </c>
      <c r="S30" s="301">
        <f t="shared" si="1"/>
        <v>337.2</v>
      </c>
      <c r="T30" s="302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A1'!B410="","",'Mau A1'!B410)</f>
        <v>Nguyễn Văn</v>
      </c>
      <c r="C31" s="28" t="str">
        <f>IF('Mau A1'!C410="","",'Mau A1'!C410)</f>
        <v>Đôn</v>
      </c>
      <c r="D31" s="29">
        <f>SUM('Mau A1'!M410:M434)</f>
        <v>941.90000000000009</v>
      </c>
      <c r="E31" s="268">
        <f>SUM('Mau A1'!N410:N434)</f>
        <v>175.5</v>
      </c>
      <c r="F31" s="268">
        <f>SUM('Mau A1'!O410:O434)</f>
        <v>0</v>
      </c>
      <c r="G31" s="268">
        <f>SUM('Mau A1'!P410:P434)</f>
        <v>1117.4000000000001</v>
      </c>
      <c r="H31" s="268">
        <f>SUM('Mau A1'!Q410:Q434)</f>
        <v>42.9</v>
      </c>
      <c r="I31" s="268">
        <f>SUM('Mau A1'!R410:R434)</f>
        <v>56</v>
      </c>
      <c r="J31" s="268">
        <f>SUM('Mau A1'!T410:T434)</f>
        <v>450</v>
      </c>
      <c r="K31" s="268">
        <f>SUM('Mau A1'!V410:V434)</f>
        <v>112</v>
      </c>
      <c r="L31" s="268">
        <f>SUM('Mau A1'!X410:X434)</f>
        <v>56</v>
      </c>
      <c r="M31" s="268">
        <f>SUM('Mau A1'!Y410:Y434)</f>
        <v>667.4</v>
      </c>
      <c r="N31" s="268">
        <f>SUM('Mau A1'!Z410:Z434)</f>
        <v>-69.099999999999994</v>
      </c>
      <c r="O31" s="268">
        <f>SUM('Mau A1'!AA410:AA434)</f>
        <v>0</v>
      </c>
      <c r="P31" s="279">
        <f>SUM('Mau A1'!AC410:AC434)</f>
        <v>598.29999999999995</v>
      </c>
      <c r="Q31" s="268">
        <f>SUM('Mau A1'!AB410:AB434)</f>
        <v>0</v>
      </c>
      <c r="R31" s="21">
        <f t="shared" si="0"/>
        <v>200</v>
      </c>
      <c r="S31" s="302">
        <f t="shared" si="1"/>
        <v>398.3</v>
      </c>
      <c r="T31" s="302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A1'!B435="","",'Mau A1'!B435)</f>
        <v>Bùi Văn</v>
      </c>
      <c r="C32" s="28" t="str">
        <f>IF('Mau A1'!C435="","",'Mau A1'!C435)</f>
        <v>Dũng</v>
      </c>
      <c r="D32" s="29">
        <f>SUM('Mau A1'!M435:M456)</f>
        <v>754.3</v>
      </c>
      <c r="E32" s="268">
        <f>SUM('Mau A1'!N435:N456)</f>
        <v>67.5</v>
      </c>
      <c r="F32" s="268">
        <f>SUM('Mau A1'!O435:O456)</f>
        <v>0</v>
      </c>
      <c r="G32" s="268">
        <f>SUM('Mau A1'!P435:P456)</f>
        <v>821.8</v>
      </c>
      <c r="H32" s="268">
        <f>SUM('Mau A1'!Q435:Q456)</f>
        <v>0</v>
      </c>
      <c r="I32" s="268">
        <f>SUM('Mau A1'!R435:R456)</f>
        <v>56</v>
      </c>
      <c r="J32" s="268">
        <f>SUM('Mau A1'!T435:T456)</f>
        <v>450</v>
      </c>
      <c r="K32" s="268">
        <f>SUM('Mau A1'!V435:V456)</f>
        <v>112</v>
      </c>
      <c r="L32" s="268">
        <f>SUM('Mau A1'!X435:X456)</f>
        <v>56</v>
      </c>
      <c r="M32" s="268">
        <f>SUM('Mau A1'!Y435:Y456)</f>
        <v>371.8</v>
      </c>
      <c r="N32" s="268">
        <f>SUM('Mau A1'!Z435:Z456)</f>
        <v>-112</v>
      </c>
      <c r="O32" s="268">
        <f>SUM('Mau A1'!AA435:AA456)</f>
        <v>0</v>
      </c>
      <c r="P32" s="279">
        <f>SUM('Mau A1'!AC435:AC456)</f>
        <v>259.8</v>
      </c>
      <c r="Q32" s="268">
        <f>SUM('Mau A1'!AB435:AB456)</f>
        <v>0</v>
      </c>
      <c r="R32" s="21">
        <f t="shared" si="0"/>
        <v>200</v>
      </c>
      <c r="S32" s="302">
        <f t="shared" si="1"/>
        <v>59.8</v>
      </c>
      <c r="T32" s="302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A1'!B457="","",'Mau A1'!B457)</f>
        <v>Đậng Ngọc</v>
      </c>
      <c r="C33" s="28" t="str">
        <f>IF('Mau A1'!C457="","",'Mau A1'!C457)</f>
        <v>Đoàn</v>
      </c>
      <c r="D33" s="29">
        <f>SUM('Mau A1'!M457:M482)</f>
        <v>1089.3</v>
      </c>
      <c r="E33" s="268">
        <f>SUM('Mau A1'!N457:N482)</f>
        <v>67.5</v>
      </c>
      <c r="F33" s="268">
        <f>SUM('Mau A1'!O457:O482)</f>
        <v>0</v>
      </c>
      <c r="G33" s="268">
        <f>SUM('Mau A1'!P457:P482)</f>
        <v>1156.8</v>
      </c>
      <c r="H33" s="268">
        <f>SUM('Mau A1'!Q457:Q482)</f>
        <v>0</v>
      </c>
      <c r="I33" s="268">
        <f>SUM('Mau A1'!R457:R482)</f>
        <v>56</v>
      </c>
      <c r="J33" s="268">
        <f>SUM('Mau A1'!T457:T482)</f>
        <v>450</v>
      </c>
      <c r="K33" s="268">
        <f>SUM('Mau A1'!V457:V482)</f>
        <v>112</v>
      </c>
      <c r="L33" s="268">
        <f>SUM('Mau A1'!X457:X482)</f>
        <v>56</v>
      </c>
      <c r="M33" s="268">
        <f>SUM('Mau A1'!Y457:Y482)</f>
        <v>706.8</v>
      </c>
      <c r="N33" s="268">
        <f>SUM('Mau A1'!Z457:Z482)</f>
        <v>-112</v>
      </c>
      <c r="O33" s="268">
        <f>SUM('Mau A1'!AA457:AA482)</f>
        <v>0</v>
      </c>
      <c r="P33" s="279">
        <f>SUM('Mau A1'!AC457:AC482)</f>
        <v>594.79999999999995</v>
      </c>
      <c r="Q33" s="268">
        <f>SUM('Mau A1'!AB457:AB482)</f>
        <v>0</v>
      </c>
      <c r="R33" s="21">
        <f t="shared" si="0"/>
        <v>200</v>
      </c>
      <c r="S33" s="302">
        <f t="shared" si="1"/>
        <v>394.8</v>
      </c>
      <c r="T33" s="302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A1'!B483="","",'Mau A1'!B483)</f>
        <v>Lê Tất</v>
      </c>
      <c r="C34" s="28" t="str">
        <f>IF('Mau A1'!C483="","",'Mau A1'!C483)</f>
        <v>Đạt</v>
      </c>
      <c r="D34" s="29">
        <f>SUM('Mau A1'!M483:M496)</f>
        <v>55.3</v>
      </c>
      <c r="E34" s="268">
        <f>SUM('Mau A1'!N483:N496)</f>
        <v>4.5</v>
      </c>
      <c r="F34" s="268">
        <f>SUM('Mau A1'!O483:O496)</f>
        <v>0</v>
      </c>
      <c r="G34" s="268">
        <f>SUM('Mau A1'!P483:P496)</f>
        <v>59.8</v>
      </c>
      <c r="H34" s="268">
        <f>SUM('Mau A1'!Q483:Q496)</f>
        <v>0</v>
      </c>
      <c r="I34" s="268">
        <f>SUM('Mau A1'!R483:R496)</f>
        <v>41</v>
      </c>
      <c r="J34" s="268">
        <f>SUM('Mau A1'!T483:T496)</f>
        <v>450</v>
      </c>
      <c r="K34" s="268">
        <f>SUM('Mau A1'!V483:V496)</f>
        <v>112</v>
      </c>
      <c r="L34" s="268">
        <f>SUM('Mau A1'!X483:X496)</f>
        <v>56</v>
      </c>
      <c r="M34" s="268">
        <f>SUM('Mau A1'!Y483:Y496)</f>
        <v>-390.2</v>
      </c>
      <c r="N34" s="268">
        <f>SUM('Mau A1'!Z483:Z496)</f>
        <v>-112</v>
      </c>
      <c r="O34" s="268">
        <f>SUM('Mau A1'!AA483:AA496)</f>
        <v>-15</v>
      </c>
      <c r="P34" s="279">
        <f>SUM('Mau A1'!AC483:AC496)</f>
        <v>-517.20000000000005</v>
      </c>
      <c r="Q34" s="268">
        <f>SUM('Mau A1'!AB483:AB496)</f>
        <v>0</v>
      </c>
      <c r="R34" s="21">
        <f t="shared" si="0"/>
        <v>-517.20000000000005</v>
      </c>
      <c r="S34" s="301">
        <f t="shared" si="1"/>
        <v>0</v>
      </c>
      <c r="T34" s="302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A1'!B497="","",'Mau A1'!B497)</f>
        <v>Dương Ngọc</v>
      </c>
      <c r="C35" s="28" t="str">
        <f>IF('Mau A1'!C497="","",'Mau A1'!C497)</f>
        <v>Vọng</v>
      </c>
      <c r="D35" s="29">
        <f>SUM('Mau A1'!M497:M520)</f>
        <v>1245.0999999999999</v>
      </c>
      <c r="E35" s="268">
        <f>SUM('Mau A1'!N497:N520)</f>
        <v>67.5</v>
      </c>
      <c r="F35" s="268">
        <f>SUM('Mau A1'!O497:O520)</f>
        <v>0</v>
      </c>
      <c r="G35" s="268">
        <f>SUM('Mau A1'!P497:P520)</f>
        <v>1312.6</v>
      </c>
      <c r="H35" s="268">
        <f>SUM('Mau A1'!Q497:Q520)</f>
        <v>0</v>
      </c>
      <c r="I35" s="268">
        <f>SUM('Mau A1'!R497:R520)</f>
        <v>21</v>
      </c>
      <c r="J35" s="268">
        <f>SUM('Mau A1'!T497:T520)</f>
        <v>450</v>
      </c>
      <c r="K35" s="268">
        <f>SUM('Mau A1'!V497:V520)</f>
        <v>112</v>
      </c>
      <c r="L35" s="268">
        <f>SUM('Mau A1'!X497:X520)</f>
        <v>56</v>
      </c>
      <c r="M35" s="268">
        <f>SUM('Mau A1'!Y497:Y520)</f>
        <v>862.6</v>
      </c>
      <c r="N35" s="268">
        <f>SUM('Mau A1'!Z497:Z520)</f>
        <v>-112</v>
      </c>
      <c r="O35" s="268">
        <f>SUM('Mau A1'!AA497:AA520)</f>
        <v>-35</v>
      </c>
      <c r="P35" s="279">
        <f>SUM('Mau A1'!AC497:AC520)</f>
        <v>715.6</v>
      </c>
      <c r="Q35" s="268">
        <f>SUM('Mau A1'!AB497:AB520)</f>
        <v>0</v>
      </c>
      <c r="R35" s="21">
        <f t="shared" si="0"/>
        <v>200</v>
      </c>
      <c r="S35" s="302">
        <f t="shared" si="1"/>
        <v>515.6</v>
      </c>
      <c r="T35" s="302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A1'!B521="","",'Mau A1'!B521)</f>
        <v>Lê Phi</v>
      </c>
      <c r="C36" s="28" t="str">
        <f>IF('Mau A1'!C521="","",'Mau A1'!C521)</f>
        <v>Trường</v>
      </c>
      <c r="D36" s="25">
        <f>SUM('Mau A1'!M521:M540)</f>
        <v>741.99999999999989</v>
      </c>
      <c r="E36" s="268">
        <f>SUM('Mau A1'!N521:N540)</f>
        <v>67.5</v>
      </c>
      <c r="F36" s="268">
        <f>SUM('Mau A1'!O521:O540)</f>
        <v>0</v>
      </c>
      <c r="G36" s="268">
        <f>SUM('Mau A1'!P521:P540)</f>
        <v>809.49999999999989</v>
      </c>
      <c r="H36" s="268">
        <f>SUM('Mau A1'!Q521:Q540)</f>
        <v>0</v>
      </c>
      <c r="I36" s="268">
        <f>SUM('Mau A1'!R521:R540)</f>
        <v>56</v>
      </c>
      <c r="J36" s="268">
        <f>SUM('Mau A1'!T521:T540)</f>
        <v>450</v>
      </c>
      <c r="K36" s="268">
        <f>SUM('Mau A1'!V521:V540)</f>
        <v>112</v>
      </c>
      <c r="L36" s="268">
        <f>SUM('Mau A1'!X521:X540)</f>
        <v>56</v>
      </c>
      <c r="M36" s="268">
        <f>SUM('Mau A1'!Y521:Y540)</f>
        <v>359.5</v>
      </c>
      <c r="N36" s="268">
        <f>SUM('Mau A1'!Z521:Z540)</f>
        <v>-112</v>
      </c>
      <c r="O36" s="268">
        <f>SUM('Mau A1'!AA521:AA540)</f>
        <v>0</v>
      </c>
      <c r="P36" s="279">
        <f>SUM('Mau A1'!AC521:AC540)</f>
        <v>247.5</v>
      </c>
      <c r="Q36" s="268">
        <f>SUM('Mau A1'!AB521:AB540)</f>
        <v>0</v>
      </c>
      <c r="R36" s="21">
        <f t="shared" si="0"/>
        <v>200</v>
      </c>
      <c r="S36" s="302">
        <f t="shared" si="1"/>
        <v>47.5</v>
      </c>
      <c r="T36" s="302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A1'!B541="","",'Mau A1'!B541)</f>
        <v xml:space="preserve">Nguyễn Ngọc </v>
      </c>
      <c r="C37" s="28" t="str">
        <f>IF('Mau A1'!C541="","",'Mau A1'!C541)</f>
        <v>Tuyên</v>
      </c>
      <c r="D37" s="29">
        <f>SUM('Mau A1'!M541:M561)</f>
        <v>1170.2</v>
      </c>
      <c r="E37" s="268">
        <f>SUM('Mau A1'!N541:N561)</f>
        <v>67.5</v>
      </c>
      <c r="F37" s="268">
        <f>SUM('Mau A1'!O541:O561)</f>
        <v>0</v>
      </c>
      <c r="G37" s="268">
        <f>SUM('Mau A1'!P541:P561)</f>
        <v>1237.7</v>
      </c>
      <c r="H37" s="268">
        <f>SUM('Mau A1'!Q541:Q561)</f>
        <v>0</v>
      </c>
      <c r="I37" s="268">
        <f>SUM('Mau A1'!R541:R561)</f>
        <v>56</v>
      </c>
      <c r="J37" s="268">
        <f>SUM('Mau A1'!T541:T561)</f>
        <v>450</v>
      </c>
      <c r="K37" s="268">
        <f>SUM('Mau A1'!V541:V561)</f>
        <v>112</v>
      </c>
      <c r="L37" s="268">
        <f>SUM('Mau A1'!X541:X561)</f>
        <v>56</v>
      </c>
      <c r="M37" s="268">
        <f>SUM('Mau A1'!Y541:Y561)</f>
        <v>787.7</v>
      </c>
      <c r="N37" s="268">
        <f>SUM('Mau A1'!Z541:Z561)</f>
        <v>-112</v>
      </c>
      <c r="O37" s="268">
        <f>SUM('Mau A1'!AA541:AA561)</f>
        <v>0</v>
      </c>
      <c r="P37" s="279">
        <f>SUM('Mau A1'!AC541:AC561)</f>
        <v>675.7</v>
      </c>
      <c r="Q37" s="268">
        <f>SUM('Mau A1'!AB541:AB561)</f>
        <v>0</v>
      </c>
      <c r="R37" s="21">
        <f t="shared" si="0"/>
        <v>200</v>
      </c>
      <c r="S37" s="302">
        <f t="shared" si="1"/>
        <v>475.7</v>
      </c>
      <c r="T37" s="302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A1'!B562</f>
        <v xml:space="preserve">Đỗ Tuấn </v>
      </c>
      <c r="C38" s="28" t="str">
        <f>'Mau A1'!C562</f>
        <v>Việt</v>
      </c>
      <c r="D38" s="29">
        <f>SUM('Mau A1'!M562:M570)</f>
        <v>109.2</v>
      </c>
      <c r="E38" s="288">
        <f>SUM('Mau A1'!N562:N570)</f>
        <v>67.5</v>
      </c>
      <c r="F38" s="288">
        <f>SUM('Mau A1'!O562:O570)</f>
        <v>0</v>
      </c>
      <c r="G38" s="288">
        <f>SUM('Mau A1'!P562:P570)</f>
        <v>176.7</v>
      </c>
      <c r="H38" s="288">
        <v>0</v>
      </c>
      <c r="I38" s="288">
        <v>0</v>
      </c>
      <c r="J38" s="288">
        <v>0</v>
      </c>
      <c r="K38" s="288">
        <v>0</v>
      </c>
      <c r="L38" s="288">
        <v>0</v>
      </c>
      <c r="M38" s="288">
        <v>0</v>
      </c>
      <c r="N38" s="288">
        <v>0</v>
      </c>
      <c r="O38" s="288">
        <v>0</v>
      </c>
      <c r="P38" s="279">
        <f>'Mau A1'!AC562</f>
        <v>176.7</v>
      </c>
      <c r="Q38" s="288">
        <f>SUM('Mau A1'!Z562:Z570)</f>
        <v>0</v>
      </c>
      <c r="R38" s="21">
        <f>P38</f>
        <v>176.7</v>
      </c>
      <c r="S38" s="303">
        <f>R38</f>
        <v>176.7</v>
      </c>
      <c r="T38" s="303">
        <f>SUM('Mau A1'!AC562:AC570)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A1'!B571</f>
        <v>Nguyễn Hữu</v>
      </c>
      <c r="C39" s="28" t="str">
        <f>'Mau A1'!C571</f>
        <v>Thiện</v>
      </c>
      <c r="D39" s="29">
        <f>SUM('Mau A1'!M571:M580)</f>
        <v>162</v>
      </c>
      <c r="E39" s="288">
        <f>SUM('Mau A1'!N571:N580)</f>
        <v>0</v>
      </c>
      <c r="F39" s="288">
        <f>SUM('Mau A1'!O571:O580)</f>
        <v>0</v>
      </c>
      <c r="G39" s="288">
        <f>SUM('Mau A1'!P571:P580)</f>
        <v>162</v>
      </c>
      <c r="H39" s="288">
        <v>0</v>
      </c>
      <c r="I39" s="288">
        <v>0</v>
      </c>
      <c r="J39" s="288">
        <v>0</v>
      </c>
      <c r="K39" s="288">
        <v>0</v>
      </c>
      <c r="L39" s="288">
        <v>0</v>
      </c>
      <c r="M39" s="288">
        <v>0</v>
      </c>
      <c r="N39" s="288">
        <v>0</v>
      </c>
      <c r="O39" s="288">
        <v>0</v>
      </c>
      <c r="P39" s="279">
        <f>'Mau A1'!AC571</f>
        <v>162</v>
      </c>
      <c r="Q39" s="288">
        <f>SUM('Mau A1'!Z571:Z580)</f>
        <v>0</v>
      </c>
      <c r="R39" s="21">
        <f t="shared" ref="R39:R48" si="7">P39</f>
        <v>162</v>
      </c>
      <c r="S39" s="303">
        <f t="shared" ref="S39:S48" si="8">R39</f>
        <v>162</v>
      </c>
      <c r="T39" s="303">
        <f>SUM('Mau A1'!AC571:AC580)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A1'!B581</f>
        <v xml:space="preserve">Trần Thị Thu </v>
      </c>
      <c r="C40" s="28" t="str">
        <f>'Mau A1'!C581</f>
        <v>Hà</v>
      </c>
      <c r="D40" s="29">
        <f>SUM('Mau A1'!M581:M590)</f>
        <v>90</v>
      </c>
      <c r="E40" s="288">
        <f>SUM('Mau A1'!N581:N590)</f>
        <v>0</v>
      </c>
      <c r="F40" s="288">
        <f>SUM('Mau A1'!O581:O590)</f>
        <v>0</v>
      </c>
      <c r="G40" s="288">
        <f>SUM('Mau A1'!P581:P590)</f>
        <v>90</v>
      </c>
      <c r="H40" s="288">
        <v>0</v>
      </c>
      <c r="I40" s="288">
        <v>0</v>
      </c>
      <c r="J40" s="288">
        <v>0</v>
      </c>
      <c r="K40" s="288">
        <v>0</v>
      </c>
      <c r="L40" s="288">
        <v>0</v>
      </c>
      <c r="M40" s="288">
        <v>0</v>
      </c>
      <c r="N40" s="288">
        <v>0</v>
      </c>
      <c r="O40" s="288">
        <v>0</v>
      </c>
      <c r="P40" s="279">
        <f>'Mau A1'!AC581</f>
        <v>90</v>
      </c>
      <c r="Q40" s="288">
        <f>SUM('Mau A1'!Z581:Z590)</f>
        <v>0</v>
      </c>
      <c r="R40" s="21">
        <f t="shared" si="7"/>
        <v>90</v>
      </c>
      <c r="S40" s="303">
        <f t="shared" si="8"/>
        <v>90</v>
      </c>
      <c r="T40" s="303">
        <f>SUM('Mau A1'!AC581:AC590)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A1'!B591</f>
        <v>Nguyễn Ngọc</v>
      </c>
      <c r="C41" s="28" t="str">
        <f>'Mau A1'!C591</f>
        <v>Trang</v>
      </c>
      <c r="D41" s="29">
        <f>SUM('Mau A1'!M591:M600)</f>
        <v>90</v>
      </c>
      <c r="E41" s="288">
        <f>SUM('Mau A1'!N591:N600)</f>
        <v>67.5</v>
      </c>
      <c r="F41" s="288">
        <f>SUM('Mau A1'!O591:O600)</f>
        <v>0</v>
      </c>
      <c r="G41" s="288">
        <f>SUM('Mau A1'!P591:P600)</f>
        <v>157.5</v>
      </c>
      <c r="H41" s="288">
        <v>0</v>
      </c>
      <c r="I41" s="288">
        <v>0</v>
      </c>
      <c r="J41" s="288">
        <v>0</v>
      </c>
      <c r="K41" s="288">
        <v>0</v>
      </c>
      <c r="L41" s="288">
        <v>0</v>
      </c>
      <c r="M41" s="288">
        <v>0</v>
      </c>
      <c r="N41" s="288">
        <v>0</v>
      </c>
      <c r="O41" s="288">
        <v>0</v>
      </c>
      <c r="P41" s="279">
        <f>'Mau A1'!AC591</f>
        <v>157.5</v>
      </c>
      <c r="Q41" s="288">
        <f>SUM('Mau A1'!Z591:Z600)</f>
        <v>0</v>
      </c>
      <c r="R41" s="21">
        <f t="shared" si="7"/>
        <v>157.5</v>
      </c>
      <c r="S41" s="303">
        <f t="shared" si="8"/>
        <v>157.5</v>
      </c>
      <c r="T41" s="303">
        <f>SUM('Mau A1'!AC591:AC600)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A1'!B601="","",'Mau A1'!B601)</f>
        <v>Nguyễn Thanh</v>
      </c>
      <c r="C42" s="28" t="str">
        <f>IF('Mau A1'!C601="","",'Mau A1'!C601)</f>
        <v>Lâm</v>
      </c>
      <c r="D42" s="29">
        <f>SUM('Mau A1'!M601:M610)</f>
        <v>72</v>
      </c>
      <c r="E42" s="288">
        <f>SUM('Mau A1'!N601:N610)</f>
        <v>67.5</v>
      </c>
      <c r="F42" s="288">
        <f>SUM('Mau A1'!O601:O610)</f>
        <v>0</v>
      </c>
      <c r="G42" s="288">
        <f>SUM('Mau A1'!P601:P610)</f>
        <v>139.5</v>
      </c>
      <c r="H42" s="288">
        <v>0</v>
      </c>
      <c r="I42" s="288">
        <v>0</v>
      </c>
      <c r="J42" s="288">
        <v>0</v>
      </c>
      <c r="K42" s="288">
        <v>0</v>
      </c>
      <c r="L42" s="288">
        <v>0</v>
      </c>
      <c r="M42" s="288">
        <v>0</v>
      </c>
      <c r="N42" s="288">
        <v>0</v>
      </c>
      <c r="O42" s="288">
        <v>0</v>
      </c>
      <c r="P42" s="279">
        <f>'Mau A1'!AC601</f>
        <v>139.5</v>
      </c>
      <c r="Q42" s="288">
        <f>SUM('Mau A1'!Z601:Z610)</f>
        <v>0</v>
      </c>
      <c r="R42" s="21">
        <f t="shared" si="7"/>
        <v>139.5</v>
      </c>
      <c r="S42" s="303">
        <f t="shared" si="8"/>
        <v>139.5</v>
      </c>
      <c r="T42" s="303">
        <f>SUM('Mau A1'!AC601:AC610)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A1'!B611="","",'Mau A1'!B611)</f>
        <v>Huỳnh Thị Minh Ly</v>
      </c>
      <c r="C43" s="28" t="str">
        <f>IF('Mau A1'!C611="","",'Mau A1'!C611)</f>
        <v>Ly</v>
      </c>
      <c r="D43" s="29">
        <f>SUM('Mau A1'!M611:M620)</f>
        <v>90</v>
      </c>
      <c r="E43" s="288">
        <f>SUM('Mau A1'!N611:N620)</f>
        <v>0</v>
      </c>
      <c r="F43" s="288">
        <f>SUM('Mau A1'!O611:O620)</f>
        <v>0</v>
      </c>
      <c r="G43" s="288">
        <f>SUM('Mau A1'!P611:P620)</f>
        <v>90</v>
      </c>
      <c r="H43" s="288">
        <v>0</v>
      </c>
      <c r="I43" s="288">
        <v>0</v>
      </c>
      <c r="J43" s="288">
        <v>0</v>
      </c>
      <c r="K43" s="288">
        <v>0</v>
      </c>
      <c r="L43" s="288">
        <v>0</v>
      </c>
      <c r="M43" s="288">
        <v>0</v>
      </c>
      <c r="N43" s="288">
        <v>0</v>
      </c>
      <c r="O43" s="288">
        <v>0</v>
      </c>
      <c r="P43" s="279">
        <f>'Mau A1'!AC611</f>
        <v>90</v>
      </c>
      <c r="Q43" s="288">
        <f>SUM('Mau A1'!Z611:Z620)</f>
        <v>0</v>
      </c>
      <c r="R43" s="21">
        <f t="shared" si="7"/>
        <v>90</v>
      </c>
      <c r="S43" s="303">
        <f t="shared" si="8"/>
        <v>90</v>
      </c>
      <c r="T43" s="303">
        <f>SUM('Mau A1'!AC593:AC602)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A1'!B621="","",'Mau A1'!B621)</f>
        <v xml:space="preserve">Nguyễn Hữu </v>
      </c>
      <c r="C44" s="28" t="str">
        <f>IF('Mau A1'!C621="","",'Mau A1'!C621)</f>
        <v>Lộc</v>
      </c>
      <c r="D44" s="29">
        <f>SUM('Mau A1'!M621:M630)</f>
        <v>90</v>
      </c>
      <c r="E44" s="288">
        <f>SUM('Mau A1'!N621:N630)</f>
        <v>0</v>
      </c>
      <c r="F44" s="288">
        <f>SUM('Mau A1'!O621:O630)</f>
        <v>0</v>
      </c>
      <c r="G44" s="288">
        <f>SUM('Mau A1'!P621:P630)</f>
        <v>90</v>
      </c>
      <c r="H44" s="288">
        <v>0</v>
      </c>
      <c r="I44" s="288">
        <v>0</v>
      </c>
      <c r="J44" s="288">
        <v>0</v>
      </c>
      <c r="K44" s="288">
        <v>0</v>
      </c>
      <c r="L44" s="288">
        <v>0</v>
      </c>
      <c r="M44" s="288">
        <v>0</v>
      </c>
      <c r="N44" s="288">
        <v>0</v>
      </c>
      <c r="O44" s="288">
        <v>0</v>
      </c>
      <c r="P44" s="279">
        <f>'Mau A1'!AC621</f>
        <v>90</v>
      </c>
      <c r="Q44" s="288">
        <f>SUM('Mau A1'!Z621:Z630)</f>
        <v>0</v>
      </c>
      <c r="R44" s="21">
        <f t="shared" si="7"/>
        <v>90</v>
      </c>
      <c r="S44" s="303">
        <f t="shared" si="8"/>
        <v>90</v>
      </c>
      <c r="T44" s="303">
        <f>SUM('Mau A1'!AC603:AC612)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A1'!B631="","",'Mau A1'!B631)</f>
        <v>Huỳnh Thị Mai</v>
      </c>
      <c r="C45" s="28" t="str">
        <f>IF('Mau A1'!C631="","",'Mau A1'!C631)</f>
        <v>Mai</v>
      </c>
      <c r="D45" s="29">
        <f>SUM('Mau A1'!M631:M640)</f>
        <v>90</v>
      </c>
      <c r="E45" s="288">
        <f>SUM('Mau A1'!N631:N640)</f>
        <v>0</v>
      </c>
      <c r="F45" s="288">
        <f>SUM('Mau A1'!O631:O640)</f>
        <v>0</v>
      </c>
      <c r="G45" s="288">
        <f>SUM('Mau A1'!P631:P640)</f>
        <v>90</v>
      </c>
      <c r="H45" s="288">
        <v>0</v>
      </c>
      <c r="I45" s="288">
        <v>0</v>
      </c>
      <c r="J45" s="288">
        <v>0</v>
      </c>
      <c r="K45" s="288">
        <v>0</v>
      </c>
      <c r="L45" s="288">
        <v>0</v>
      </c>
      <c r="M45" s="288">
        <v>0</v>
      </c>
      <c r="N45" s="288">
        <v>0</v>
      </c>
      <c r="O45" s="288">
        <v>0</v>
      </c>
      <c r="P45" s="279">
        <f>'Mau A1'!AC631</f>
        <v>90</v>
      </c>
      <c r="Q45" s="288">
        <f>SUM('Mau A1'!Z631:Z640)</f>
        <v>0</v>
      </c>
      <c r="R45" s="21">
        <f t="shared" si="7"/>
        <v>90</v>
      </c>
      <c r="S45" s="303">
        <f t="shared" si="8"/>
        <v>90</v>
      </c>
      <c r="T45" s="303">
        <f>SUM('Mau A1'!AC595:AC604)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A1'!B641</f>
        <v>TG1</v>
      </c>
      <c r="C46" s="28"/>
      <c r="D46" s="29">
        <f>SUM('Mau A1'!M641:M650)</f>
        <v>67.599999999999994</v>
      </c>
      <c r="E46" s="288">
        <f>SUM('Mau A1'!N641:N650)</f>
        <v>0</v>
      </c>
      <c r="F46" s="288">
        <f>SUM('Mau A1'!O641:O650)</f>
        <v>0</v>
      </c>
      <c r="G46" s="288">
        <f>SUM('Mau A1'!P641:P650)</f>
        <v>67.599999999999994</v>
      </c>
      <c r="H46" s="288">
        <v>0</v>
      </c>
      <c r="I46" s="288">
        <v>0</v>
      </c>
      <c r="J46" s="288">
        <v>0</v>
      </c>
      <c r="K46" s="288">
        <v>0</v>
      </c>
      <c r="L46" s="288">
        <v>0</v>
      </c>
      <c r="M46" s="288">
        <v>0</v>
      </c>
      <c r="N46" s="288">
        <v>0</v>
      </c>
      <c r="O46" s="288">
        <v>0</v>
      </c>
      <c r="P46" s="279">
        <f>'Mau A1'!AC641</f>
        <v>67.599999999999994</v>
      </c>
      <c r="Q46" s="288">
        <f>SUM('Mau A1'!Z632:Z641)</f>
        <v>0</v>
      </c>
      <c r="R46" s="21">
        <f t="shared" ref="R46" si="9">P46</f>
        <v>67.599999999999994</v>
      </c>
      <c r="S46" s="303">
        <f t="shared" si="8"/>
        <v>67.599999999999994</v>
      </c>
      <c r="T46" s="303">
        <f>SUM('Mau A1'!AC596:AC605)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3" t="str">
        <f>'Mau A1'!B651</f>
        <v>TG 2</v>
      </c>
      <c r="C47" s="28"/>
      <c r="D47" s="29">
        <f>SUM('Mau A1'!M651:M660)</f>
        <v>108</v>
      </c>
      <c r="E47" s="288">
        <f>SUM('Mau A1'!N651:N660)</f>
        <v>0</v>
      </c>
      <c r="F47" s="288">
        <f>SUM('Mau A1'!O651:O660)</f>
        <v>0</v>
      </c>
      <c r="G47" s="288">
        <f>SUM('Mau A1'!P651:P660)</f>
        <v>108</v>
      </c>
      <c r="H47" s="288">
        <v>0</v>
      </c>
      <c r="I47" s="288">
        <v>0</v>
      </c>
      <c r="J47" s="288">
        <v>0</v>
      </c>
      <c r="K47" s="288">
        <v>0</v>
      </c>
      <c r="L47" s="288">
        <v>0</v>
      </c>
      <c r="M47" s="288">
        <v>0</v>
      </c>
      <c r="N47" s="288">
        <v>0</v>
      </c>
      <c r="O47" s="288">
        <v>0</v>
      </c>
      <c r="P47" s="279">
        <f>'Mau A1'!AC651</f>
        <v>108</v>
      </c>
      <c r="Q47" s="288">
        <f>SUM('Mau A1'!Z651:Z660)</f>
        <v>0</v>
      </c>
      <c r="R47" s="21">
        <f t="shared" si="7"/>
        <v>108</v>
      </c>
      <c r="S47" s="303">
        <f t="shared" si="8"/>
        <v>108</v>
      </c>
      <c r="T47" s="303">
        <f>SUM('Mau A1'!AC605:AC614)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A1'!B661="","",'Mau A1'!B661)</f>
        <v>TG 3</v>
      </c>
      <c r="C48" s="28" t="str">
        <f>IF('Mau A1'!C661="","",'Mau A1'!C661)</f>
        <v/>
      </c>
      <c r="D48" s="29">
        <f>SUM('Mau A1'!M661:M670)</f>
        <v>639</v>
      </c>
      <c r="E48" s="288">
        <f>SUM('Mau A1'!N661:N670)</f>
        <v>0</v>
      </c>
      <c r="F48" s="288">
        <f>SUM('Mau A1'!O661:O670)</f>
        <v>0</v>
      </c>
      <c r="G48" s="288">
        <f>SUM('Mau A1'!P661:P670)</f>
        <v>639</v>
      </c>
      <c r="H48" s="288">
        <v>0</v>
      </c>
      <c r="I48" s="288">
        <v>0</v>
      </c>
      <c r="J48" s="288">
        <v>0</v>
      </c>
      <c r="K48" s="288">
        <v>0</v>
      </c>
      <c r="L48" s="288">
        <v>0</v>
      </c>
      <c r="M48" s="288">
        <v>0</v>
      </c>
      <c r="N48" s="288">
        <v>0</v>
      </c>
      <c r="O48" s="288">
        <v>0</v>
      </c>
      <c r="P48" s="279">
        <f>'Mau A1'!AC661</f>
        <v>639</v>
      </c>
      <c r="Q48" s="288">
        <f>SUM('Mau A1'!Z661:Z670)</f>
        <v>0</v>
      </c>
      <c r="R48" s="21">
        <f t="shared" si="7"/>
        <v>639</v>
      </c>
      <c r="S48" s="303">
        <f t="shared" si="8"/>
        <v>639</v>
      </c>
      <c r="T48" s="303">
        <f>SUM('Mau A1'!AC597:AC606)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3" t="s">
        <v>70</v>
      </c>
      <c r="B49" s="327"/>
      <c r="C49" s="327"/>
      <c r="D49" s="47">
        <f t="shared" ref="D49:T49" si="10">SUM(D11:D48)</f>
        <v>24178.3</v>
      </c>
      <c r="E49" s="47">
        <f t="shared" si="10"/>
        <v>2336.3000000000002</v>
      </c>
      <c r="F49" s="47">
        <f t="shared" si="10"/>
        <v>0</v>
      </c>
      <c r="G49" s="47">
        <f t="shared" si="10"/>
        <v>26820.6</v>
      </c>
      <c r="H49" s="47">
        <f t="shared" si="10"/>
        <v>110.4</v>
      </c>
      <c r="I49" s="47">
        <f t="shared" si="10"/>
        <v>1688.1999999999998</v>
      </c>
      <c r="J49" s="47">
        <f t="shared" si="10"/>
        <v>11067.2</v>
      </c>
      <c r="K49" s="47">
        <f t="shared" si="10"/>
        <v>2912</v>
      </c>
      <c r="L49" s="47">
        <f t="shared" si="10"/>
        <v>1456</v>
      </c>
      <c r="M49" s="47">
        <f t="shared" si="10"/>
        <v>12737.899999999998</v>
      </c>
      <c r="N49" s="47">
        <f t="shared" si="10"/>
        <v>-2981.1</v>
      </c>
      <c r="O49" s="47">
        <f t="shared" si="10"/>
        <v>-641</v>
      </c>
      <c r="P49" s="285">
        <f t="shared" si="10"/>
        <v>11231.300000000001</v>
      </c>
      <c r="Q49" s="48">
        <f t="shared" si="10"/>
        <v>0</v>
      </c>
      <c r="R49" s="47">
        <f t="shared" si="10"/>
        <v>6322.1</v>
      </c>
      <c r="S49" s="304">
        <f t="shared" si="10"/>
        <v>6719.5000000000009</v>
      </c>
      <c r="T49" s="304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7"/>
      <c r="I50" s="287"/>
      <c r="J50" s="119"/>
      <c r="K50" s="119"/>
      <c r="L50" s="287"/>
      <c r="M50" s="119"/>
      <c r="N50" s="119"/>
      <c r="O50" s="119"/>
      <c r="P50" s="294"/>
      <c r="Q50" s="119"/>
      <c r="R50" s="265"/>
      <c r="S50" s="296"/>
      <c r="T50" s="296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4"/>
      <c r="Q51" s="119"/>
      <c r="R51" s="265"/>
      <c r="S51" s="296"/>
      <c r="T51" s="296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7"/>
      <c r="N52" s="287"/>
      <c r="O52" s="287"/>
      <c r="P52" s="290"/>
      <c r="Q52" s="287"/>
      <c r="R52" s="265"/>
      <c r="S52" s="296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32" t="s">
        <v>73</v>
      </c>
      <c r="B53" s="317"/>
      <c r="C53" s="55" t="s">
        <v>74</v>
      </c>
      <c r="D53" s="1"/>
      <c r="E53" s="287"/>
      <c r="F53" s="265"/>
      <c r="G53" s="267" t="s">
        <v>75</v>
      </c>
      <c r="H53" s="287"/>
      <c r="I53" s="267" t="s">
        <v>76</v>
      </c>
      <c r="J53" s="287"/>
      <c r="K53" s="287"/>
      <c r="L53" s="267" t="s">
        <v>77</v>
      </c>
      <c r="M53" s="287"/>
      <c r="N53" s="265"/>
      <c r="O53" s="267" t="s">
        <v>78</v>
      </c>
      <c r="P53" s="290"/>
      <c r="Q53" s="287"/>
      <c r="R53" s="265"/>
      <c r="S53" s="305" t="s">
        <v>79</v>
      </c>
      <c r="T53" s="296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7"/>
      <c r="F54" s="287"/>
      <c r="G54" s="287"/>
      <c r="H54" s="287"/>
      <c r="I54" s="287"/>
      <c r="J54" s="287"/>
      <c r="K54" s="287"/>
      <c r="L54" s="287"/>
      <c r="M54" s="287"/>
      <c r="N54" s="287"/>
      <c r="O54" s="287"/>
      <c r="P54" s="290"/>
      <c r="Q54" s="287"/>
      <c r="R54" s="265"/>
      <c r="S54" s="296"/>
      <c r="T54" s="296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7"/>
      <c r="F55" s="287"/>
      <c r="G55" s="287"/>
      <c r="H55" s="287"/>
      <c r="I55" s="287"/>
      <c r="J55" s="287"/>
      <c r="K55" s="56"/>
      <c r="L55" s="56"/>
      <c r="M55" s="287"/>
      <c r="N55" s="287"/>
      <c r="O55" s="287"/>
      <c r="P55" s="290"/>
      <c r="Q55" s="287"/>
      <c r="R55" s="265"/>
      <c r="S55" s="296"/>
      <c r="T55" s="296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7"/>
      <c r="F56" s="287"/>
      <c r="G56" s="287"/>
      <c r="H56" s="287"/>
      <c r="I56" s="287"/>
      <c r="J56" s="287"/>
      <c r="K56" s="266"/>
      <c r="L56" s="266"/>
      <c r="M56" s="287"/>
      <c r="N56" s="287"/>
      <c r="O56" s="57"/>
      <c r="P56" s="286"/>
      <c r="Q56" s="57"/>
      <c r="R56" s="265"/>
      <c r="S56" s="296"/>
      <c r="T56" s="296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90"/>
      <c r="Q57" s="287"/>
      <c r="R57" s="265"/>
      <c r="S57" s="296"/>
      <c r="T57" s="296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7"/>
      <c r="F58" s="287"/>
      <c r="G58" s="287"/>
      <c r="H58" s="287"/>
      <c r="I58" s="287"/>
      <c r="J58" s="287"/>
      <c r="K58" s="287"/>
      <c r="L58" s="287"/>
      <c r="M58" s="287"/>
      <c r="N58" s="287"/>
      <c r="O58" s="287"/>
      <c r="P58" s="290"/>
      <c r="Q58" s="287"/>
      <c r="R58" s="265"/>
      <c r="S58" s="296"/>
      <c r="T58" s="296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7"/>
      <c r="F59" s="287"/>
      <c r="G59" s="287"/>
      <c r="H59" s="287"/>
      <c r="I59" s="287"/>
      <c r="J59" s="287"/>
      <c r="K59" s="287"/>
      <c r="L59" s="287"/>
      <c r="M59" s="287"/>
      <c r="N59" s="287"/>
      <c r="O59" s="287"/>
      <c r="P59" s="290"/>
      <c r="Q59" s="287"/>
      <c r="R59" s="265"/>
      <c r="S59" s="296"/>
      <c r="T59" s="296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7"/>
      <c r="F60" s="287"/>
      <c r="G60" s="287"/>
      <c r="H60" s="287"/>
      <c r="I60" s="287"/>
      <c r="J60" s="287"/>
      <c r="K60" s="287"/>
      <c r="L60" s="287"/>
      <c r="M60" s="287"/>
      <c r="N60" s="287"/>
      <c r="O60" s="287"/>
      <c r="P60" s="290"/>
      <c r="Q60" s="287"/>
      <c r="R60" s="265"/>
      <c r="S60" s="296"/>
      <c r="T60" s="296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90"/>
      <c r="Q61" s="287"/>
      <c r="R61" s="265"/>
      <c r="S61" s="296"/>
      <c r="T61" s="296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7"/>
      <c r="F62" s="287"/>
      <c r="G62" s="287"/>
      <c r="H62" s="287"/>
      <c r="I62" s="287"/>
      <c r="J62" s="287"/>
      <c r="K62" s="287"/>
      <c r="L62" s="287"/>
      <c r="M62" s="287"/>
      <c r="N62" s="287"/>
      <c r="O62" s="287"/>
      <c r="P62" s="290"/>
      <c r="Q62" s="287"/>
      <c r="R62" s="265"/>
      <c r="S62" s="296"/>
      <c r="T62" s="296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7"/>
      <c r="F63" s="287"/>
      <c r="G63" s="287"/>
      <c r="H63" s="287"/>
      <c r="I63" s="287"/>
      <c r="J63" s="287"/>
      <c r="K63" s="287"/>
      <c r="L63" s="287"/>
      <c r="M63" s="287"/>
      <c r="N63" s="287"/>
      <c r="O63" s="287"/>
      <c r="P63" s="290"/>
      <c r="Q63" s="287"/>
      <c r="R63" s="265"/>
      <c r="S63" s="296"/>
      <c r="T63" s="296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7"/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90"/>
      <c r="Q64" s="287"/>
      <c r="R64" s="265"/>
      <c r="S64" s="296"/>
      <c r="T64" s="296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90"/>
      <c r="Q65" s="287"/>
      <c r="R65" s="265"/>
      <c r="S65" s="296"/>
      <c r="T65" s="296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7"/>
      <c r="F66" s="287"/>
      <c r="G66" s="287"/>
      <c r="H66" s="287"/>
      <c r="I66" s="287"/>
      <c r="J66" s="287"/>
      <c r="K66" s="287"/>
      <c r="L66" s="287"/>
      <c r="M66" s="287"/>
      <c r="N66" s="287"/>
      <c r="O66" s="287"/>
      <c r="P66" s="290"/>
      <c r="Q66" s="287"/>
      <c r="R66" s="265"/>
      <c r="S66" s="296"/>
      <c r="T66" s="296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7"/>
      <c r="F67" s="287"/>
      <c r="G67" s="287"/>
      <c r="H67" s="287"/>
      <c r="I67" s="287"/>
      <c r="J67" s="287"/>
      <c r="K67" s="287"/>
      <c r="L67" s="287"/>
      <c r="M67" s="287"/>
      <c r="N67" s="287"/>
      <c r="O67" s="287"/>
      <c r="P67" s="290"/>
      <c r="Q67" s="287"/>
      <c r="R67" s="265"/>
      <c r="S67" s="296"/>
      <c r="T67" s="296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7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90"/>
      <c r="Q68" s="287"/>
      <c r="R68" s="265"/>
      <c r="S68" s="296"/>
      <c r="T68" s="296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90"/>
      <c r="Q69" s="287"/>
      <c r="R69" s="265"/>
      <c r="S69" s="296"/>
      <c r="T69" s="296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90"/>
      <c r="Q70" s="287"/>
      <c r="R70" s="265"/>
      <c r="S70" s="296"/>
      <c r="T70" s="296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7"/>
      <c r="F71" s="287"/>
      <c r="G71" s="287"/>
      <c r="H71" s="287"/>
      <c r="I71" s="287"/>
      <c r="J71" s="287"/>
      <c r="K71" s="287"/>
      <c r="L71" s="287"/>
      <c r="M71" s="287"/>
      <c r="N71" s="287"/>
      <c r="O71" s="287"/>
      <c r="P71" s="290"/>
      <c r="Q71" s="287"/>
      <c r="R71" s="265"/>
      <c r="S71" s="296"/>
      <c r="T71" s="296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90"/>
      <c r="Q72" s="287"/>
      <c r="R72" s="265"/>
      <c r="S72" s="296"/>
      <c r="T72" s="296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90"/>
      <c r="Q73" s="287"/>
      <c r="R73" s="265"/>
      <c r="S73" s="296"/>
      <c r="T73" s="296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7"/>
      <c r="F74" s="287"/>
      <c r="G74" s="287"/>
      <c r="H74" s="287"/>
      <c r="I74" s="287"/>
      <c r="J74" s="287"/>
      <c r="K74" s="287"/>
      <c r="L74" s="287"/>
      <c r="M74" s="287"/>
      <c r="N74" s="287"/>
      <c r="O74" s="287"/>
      <c r="P74" s="290"/>
      <c r="Q74" s="287"/>
      <c r="R74" s="265"/>
      <c r="S74" s="296"/>
      <c r="T74" s="296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7"/>
      <c r="F75" s="287"/>
      <c r="G75" s="287"/>
      <c r="H75" s="287"/>
      <c r="I75" s="287"/>
      <c r="J75" s="287"/>
      <c r="K75" s="287"/>
      <c r="L75" s="287"/>
      <c r="M75" s="287"/>
      <c r="N75" s="287"/>
      <c r="O75" s="287"/>
      <c r="P75" s="290"/>
      <c r="Q75" s="287"/>
      <c r="R75" s="265"/>
      <c r="S75" s="296"/>
      <c r="T75" s="296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7"/>
      <c r="F76" s="287"/>
      <c r="G76" s="287"/>
      <c r="H76" s="287"/>
      <c r="I76" s="287"/>
      <c r="J76" s="287"/>
      <c r="K76" s="287"/>
      <c r="L76" s="287"/>
      <c r="M76" s="287"/>
      <c r="N76" s="287"/>
      <c r="O76" s="287"/>
      <c r="P76" s="290"/>
      <c r="Q76" s="287"/>
      <c r="R76" s="265"/>
      <c r="S76" s="296"/>
      <c r="T76" s="296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90"/>
      <c r="Q77" s="287"/>
      <c r="R77" s="265"/>
      <c r="S77" s="296"/>
      <c r="T77" s="296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7"/>
      <c r="F78" s="287"/>
      <c r="G78" s="287"/>
      <c r="H78" s="287"/>
      <c r="I78" s="287"/>
      <c r="J78" s="287"/>
      <c r="K78" s="287"/>
      <c r="L78" s="287"/>
      <c r="M78" s="287"/>
      <c r="N78" s="287"/>
      <c r="O78" s="287"/>
      <c r="P78" s="290"/>
      <c r="Q78" s="287"/>
      <c r="R78" s="265"/>
      <c r="S78" s="296"/>
      <c r="T78" s="296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90"/>
      <c r="Q79" s="287"/>
      <c r="R79" s="265"/>
      <c r="S79" s="296"/>
      <c r="T79" s="296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7"/>
      <c r="F80" s="287"/>
      <c r="G80" s="287"/>
      <c r="H80" s="287"/>
      <c r="I80" s="287"/>
      <c r="J80" s="287"/>
      <c r="K80" s="287"/>
      <c r="L80" s="287"/>
      <c r="M80" s="287"/>
      <c r="N80" s="287"/>
      <c r="O80" s="287"/>
      <c r="P80" s="290"/>
      <c r="Q80" s="287"/>
      <c r="R80" s="265"/>
      <c r="S80" s="296"/>
      <c r="T80" s="296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90"/>
      <c r="Q81" s="287"/>
      <c r="R81" s="265"/>
      <c r="S81" s="296"/>
      <c r="T81" s="296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7"/>
      <c r="P82" s="290"/>
      <c r="Q82" s="287"/>
      <c r="R82" s="265"/>
      <c r="S82" s="296"/>
      <c r="T82" s="296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90"/>
      <c r="Q83" s="287"/>
      <c r="R83" s="265"/>
      <c r="S83" s="296"/>
      <c r="T83" s="296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7"/>
      <c r="F84" s="287"/>
      <c r="G84" s="287"/>
      <c r="H84" s="287"/>
      <c r="I84" s="287"/>
      <c r="J84" s="287"/>
      <c r="K84" s="287"/>
      <c r="L84" s="287"/>
      <c r="M84" s="287"/>
      <c r="N84" s="287"/>
      <c r="O84" s="287"/>
      <c r="P84" s="290"/>
      <c r="Q84" s="287"/>
      <c r="R84" s="265"/>
      <c r="S84" s="296"/>
      <c r="T84" s="296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7"/>
      <c r="F85" s="287"/>
      <c r="G85" s="287"/>
      <c r="H85" s="287"/>
      <c r="I85" s="287"/>
      <c r="J85" s="287"/>
      <c r="K85" s="287"/>
      <c r="L85" s="287"/>
      <c r="M85" s="287"/>
      <c r="N85" s="287"/>
      <c r="O85" s="287"/>
      <c r="P85" s="290"/>
      <c r="Q85" s="287"/>
      <c r="R85" s="265"/>
      <c r="S85" s="296"/>
      <c r="T85" s="296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7"/>
      <c r="F86" s="287"/>
      <c r="G86" s="287"/>
      <c r="H86" s="287"/>
      <c r="I86" s="287"/>
      <c r="J86" s="287"/>
      <c r="K86" s="287"/>
      <c r="L86" s="287"/>
      <c r="M86" s="287"/>
      <c r="N86" s="287"/>
      <c r="O86" s="287"/>
      <c r="P86" s="290"/>
      <c r="Q86" s="287"/>
      <c r="R86" s="265"/>
      <c r="S86" s="296"/>
      <c r="T86" s="296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90"/>
      <c r="Q87" s="287"/>
      <c r="R87" s="265"/>
      <c r="S87" s="296"/>
      <c r="T87" s="296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90"/>
      <c r="Q88" s="287"/>
      <c r="R88" s="265"/>
      <c r="S88" s="296"/>
      <c r="T88" s="296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90"/>
      <c r="Q89" s="287"/>
      <c r="R89" s="265"/>
      <c r="S89" s="296"/>
      <c r="T89" s="296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90"/>
      <c r="Q90" s="287"/>
      <c r="R90" s="265"/>
      <c r="S90" s="296"/>
      <c r="T90" s="296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90"/>
      <c r="Q91" s="287"/>
      <c r="R91" s="265"/>
      <c r="S91" s="296"/>
      <c r="T91" s="296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90"/>
      <c r="Q92" s="287"/>
      <c r="R92" s="265"/>
      <c r="S92" s="296"/>
      <c r="T92" s="296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90"/>
      <c r="Q93" s="287"/>
      <c r="R93" s="265"/>
      <c r="S93" s="296"/>
      <c r="T93" s="296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90"/>
      <c r="Q94" s="287"/>
      <c r="R94" s="265"/>
      <c r="S94" s="296"/>
      <c r="T94" s="296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7"/>
      <c r="F95" s="287"/>
      <c r="G95" s="287"/>
      <c r="H95" s="287"/>
      <c r="I95" s="287"/>
      <c r="J95" s="287"/>
      <c r="K95" s="287"/>
      <c r="L95" s="287"/>
      <c r="M95" s="287"/>
      <c r="N95" s="287"/>
      <c r="O95" s="287"/>
      <c r="P95" s="290"/>
      <c r="Q95" s="287"/>
      <c r="R95" s="265"/>
      <c r="S95" s="296"/>
      <c r="T95" s="296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7"/>
      <c r="F96" s="287"/>
      <c r="G96" s="287"/>
      <c r="H96" s="287"/>
      <c r="I96" s="287"/>
      <c r="J96" s="287"/>
      <c r="K96" s="287"/>
      <c r="L96" s="287"/>
      <c r="M96" s="287"/>
      <c r="N96" s="287"/>
      <c r="O96" s="287"/>
      <c r="P96" s="290"/>
      <c r="Q96" s="287"/>
      <c r="R96" s="265"/>
      <c r="S96" s="296"/>
      <c r="T96" s="296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7"/>
      <c r="F97" s="287"/>
      <c r="G97" s="287"/>
      <c r="H97" s="287"/>
      <c r="I97" s="287"/>
      <c r="J97" s="287"/>
      <c r="K97" s="287"/>
      <c r="L97" s="287"/>
      <c r="M97" s="287"/>
      <c r="N97" s="287"/>
      <c r="O97" s="287"/>
      <c r="P97" s="290"/>
      <c r="Q97" s="287"/>
      <c r="R97" s="265"/>
      <c r="S97" s="296"/>
      <c r="T97" s="296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7"/>
      <c r="F98" s="287"/>
      <c r="G98" s="287"/>
      <c r="H98" s="287"/>
      <c r="I98" s="287"/>
      <c r="J98" s="287"/>
      <c r="K98" s="287"/>
      <c r="L98" s="287"/>
      <c r="M98" s="287"/>
      <c r="N98" s="287"/>
      <c r="O98" s="287"/>
      <c r="P98" s="290"/>
      <c r="Q98" s="287"/>
      <c r="R98" s="265"/>
      <c r="S98" s="296"/>
      <c r="T98" s="296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90"/>
      <c r="Q99" s="287"/>
      <c r="R99" s="265"/>
      <c r="S99" s="296"/>
      <c r="T99" s="296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90"/>
      <c r="Q100" s="287"/>
      <c r="R100" s="265"/>
      <c r="S100" s="296"/>
      <c r="T100" s="296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90"/>
      <c r="Q101" s="287"/>
      <c r="R101" s="265"/>
      <c r="S101" s="296"/>
      <c r="T101" s="296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90"/>
      <c r="Q102" s="287"/>
      <c r="R102" s="265"/>
      <c r="S102" s="296"/>
      <c r="T102" s="296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7"/>
      <c r="F103" s="287"/>
      <c r="G103" s="287"/>
      <c r="H103" s="287"/>
      <c r="I103" s="287"/>
      <c r="J103" s="287"/>
      <c r="K103" s="287"/>
      <c r="L103" s="287"/>
      <c r="M103" s="287"/>
      <c r="N103" s="287"/>
      <c r="O103" s="287"/>
      <c r="P103" s="290"/>
      <c r="Q103" s="287"/>
      <c r="R103" s="265"/>
      <c r="S103" s="296"/>
      <c r="T103" s="296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7"/>
      <c r="F104" s="287"/>
      <c r="G104" s="287"/>
      <c r="H104" s="287"/>
      <c r="I104" s="287"/>
      <c r="J104" s="287"/>
      <c r="K104" s="287"/>
      <c r="L104" s="287"/>
      <c r="M104" s="287"/>
      <c r="N104" s="287"/>
      <c r="O104" s="287"/>
      <c r="P104" s="290"/>
      <c r="Q104" s="287"/>
      <c r="R104" s="265"/>
      <c r="S104" s="296"/>
      <c r="T104" s="296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7"/>
      <c r="F105" s="287"/>
      <c r="G105" s="287"/>
      <c r="H105" s="287"/>
      <c r="I105" s="287"/>
      <c r="J105" s="287"/>
      <c r="K105" s="287"/>
      <c r="L105" s="287"/>
      <c r="M105" s="287"/>
      <c r="N105" s="287"/>
      <c r="O105" s="287"/>
      <c r="P105" s="290"/>
      <c r="Q105" s="287"/>
      <c r="R105" s="265"/>
      <c r="S105" s="296"/>
      <c r="T105" s="296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  <c r="O106" s="287"/>
      <c r="P106" s="290"/>
      <c r="Q106" s="287"/>
      <c r="R106" s="265"/>
      <c r="S106" s="296"/>
      <c r="T106" s="296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90"/>
      <c r="Q107" s="287"/>
      <c r="R107" s="265"/>
      <c r="S107" s="296"/>
      <c r="T107" s="296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7"/>
      <c r="F108" s="287"/>
      <c r="G108" s="287"/>
      <c r="H108" s="287"/>
      <c r="I108" s="287"/>
      <c r="J108" s="287"/>
      <c r="K108" s="287"/>
      <c r="L108" s="287"/>
      <c r="M108" s="287"/>
      <c r="N108" s="287"/>
      <c r="O108" s="287"/>
      <c r="P108" s="290"/>
      <c r="Q108" s="287"/>
      <c r="R108" s="265"/>
      <c r="S108" s="296"/>
      <c r="T108" s="296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7"/>
      <c r="F109" s="287"/>
      <c r="G109" s="287"/>
      <c r="H109" s="287"/>
      <c r="I109" s="287"/>
      <c r="J109" s="287"/>
      <c r="K109" s="287"/>
      <c r="L109" s="287"/>
      <c r="M109" s="287"/>
      <c r="N109" s="287"/>
      <c r="O109" s="287"/>
      <c r="P109" s="290"/>
      <c r="Q109" s="287"/>
      <c r="R109" s="265"/>
      <c r="S109" s="296"/>
      <c r="T109" s="296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7"/>
      <c r="F110" s="287"/>
      <c r="G110" s="287"/>
      <c r="H110" s="287"/>
      <c r="I110" s="287"/>
      <c r="J110" s="287"/>
      <c r="K110" s="287"/>
      <c r="L110" s="287"/>
      <c r="M110" s="287"/>
      <c r="N110" s="287"/>
      <c r="O110" s="287"/>
      <c r="P110" s="290"/>
      <c r="Q110" s="287"/>
      <c r="R110" s="265"/>
      <c r="S110" s="296"/>
      <c r="T110" s="296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90"/>
      <c r="Q111" s="287"/>
      <c r="R111" s="265"/>
      <c r="S111" s="296"/>
      <c r="T111" s="296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7"/>
      <c r="F112" s="287"/>
      <c r="G112" s="287"/>
      <c r="H112" s="287"/>
      <c r="I112" s="287"/>
      <c r="J112" s="287"/>
      <c r="K112" s="287"/>
      <c r="L112" s="287"/>
      <c r="M112" s="287"/>
      <c r="N112" s="287"/>
      <c r="O112" s="287"/>
      <c r="P112" s="290"/>
      <c r="Q112" s="287"/>
      <c r="R112" s="265"/>
      <c r="S112" s="296"/>
      <c r="T112" s="296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7"/>
      <c r="F113" s="287"/>
      <c r="G113" s="287"/>
      <c r="H113" s="287"/>
      <c r="I113" s="287"/>
      <c r="J113" s="287"/>
      <c r="K113" s="287"/>
      <c r="L113" s="287"/>
      <c r="M113" s="287"/>
      <c r="N113" s="287"/>
      <c r="O113" s="287"/>
      <c r="P113" s="290"/>
      <c r="Q113" s="287"/>
      <c r="R113" s="265"/>
      <c r="S113" s="296"/>
      <c r="T113" s="296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7"/>
      <c r="F114" s="287"/>
      <c r="G114" s="287"/>
      <c r="H114" s="287"/>
      <c r="I114" s="287"/>
      <c r="J114" s="287"/>
      <c r="K114" s="287"/>
      <c r="L114" s="287"/>
      <c r="M114" s="287"/>
      <c r="N114" s="287"/>
      <c r="O114" s="287"/>
      <c r="P114" s="290"/>
      <c r="Q114" s="287"/>
      <c r="R114" s="265"/>
      <c r="S114" s="296"/>
      <c r="T114" s="296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7"/>
      <c r="F115" s="287"/>
      <c r="G115" s="287"/>
      <c r="H115" s="287"/>
      <c r="I115" s="287"/>
      <c r="J115" s="287"/>
      <c r="K115" s="287"/>
      <c r="L115" s="287"/>
      <c r="M115" s="287"/>
      <c r="N115" s="287"/>
      <c r="O115" s="287"/>
      <c r="P115" s="290"/>
      <c r="Q115" s="287"/>
      <c r="R115" s="265"/>
      <c r="S115" s="296"/>
      <c r="T115" s="296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7"/>
      <c r="F116" s="287"/>
      <c r="G116" s="287"/>
      <c r="H116" s="287"/>
      <c r="I116" s="287"/>
      <c r="J116" s="287"/>
      <c r="K116" s="287"/>
      <c r="L116" s="287"/>
      <c r="M116" s="287"/>
      <c r="N116" s="287"/>
      <c r="O116" s="287"/>
      <c r="P116" s="290"/>
      <c r="Q116" s="287"/>
      <c r="R116" s="265"/>
      <c r="S116" s="296"/>
      <c r="T116" s="296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7"/>
      <c r="F117" s="287"/>
      <c r="G117" s="287"/>
      <c r="H117" s="287"/>
      <c r="I117" s="287"/>
      <c r="J117" s="287"/>
      <c r="K117" s="287"/>
      <c r="L117" s="287"/>
      <c r="M117" s="287"/>
      <c r="N117" s="287"/>
      <c r="O117" s="287"/>
      <c r="P117" s="290"/>
      <c r="Q117" s="287"/>
      <c r="R117" s="265"/>
      <c r="S117" s="296"/>
      <c r="T117" s="296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7"/>
      <c r="F118" s="287"/>
      <c r="G118" s="287"/>
      <c r="H118" s="287"/>
      <c r="I118" s="287"/>
      <c r="J118" s="287"/>
      <c r="K118" s="287"/>
      <c r="L118" s="287"/>
      <c r="M118" s="287"/>
      <c r="N118" s="287"/>
      <c r="O118" s="287"/>
      <c r="P118" s="290"/>
      <c r="Q118" s="287"/>
      <c r="R118" s="265"/>
      <c r="S118" s="296"/>
      <c r="T118" s="296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7"/>
      <c r="F119" s="287"/>
      <c r="G119" s="287"/>
      <c r="H119" s="287"/>
      <c r="I119" s="287"/>
      <c r="J119" s="287"/>
      <c r="K119" s="287"/>
      <c r="L119" s="287"/>
      <c r="M119" s="287"/>
      <c r="N119" s="287"/>
      <c r="O119" s="287"/>
      <c r="P119" s="290"/>
      <c r="Q119" s="287"/>
      <c r="R119" s="265"/>
      <c r="S119" s="296"/>
      <c r="T119" s="296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7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90"/>
      <c r="Q120" s="287"/>
      <c r="R120" s="265"/>
      <c r="S120" s="296"/>
      <c r="T120" s="296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7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90"/>
      <c r="Q121" s="287"/>
      <c r="R121" s="265"/>
      <c r="S121" s="296"/>
      <c r="T121" s="296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7"/>
      <c r="F122" s="287"/>
      <c r="G122" s="287"/>
      <c r="H122" s="287"/>
      <c r="I122" s="287"/>
      <c r="J122" s="287"/>
      <c r="K122" s="287"/>
      <c r="L122" s="287"/>
      <c r="M122" s="287"/>
      <c r="N122" s="287"/>
      <c r="O122" s="287"/>
      <c r="P122" s="290"/>
      <c r="Q122" s="287"/>
      <c r="R122" s="265"/>
      <c r="S122" s="296"/>
      <c r="T122" s="296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7"/>
      <c r="F123" s="287"/>
      <c r="G123" s="287"/>
      <c r="H123" s="287"/>
      <c r="I123" s="287"/>
      <c r="J123" s="287"/>
      <c r="K123" s="287"/>
      <c r="L123" s="287"/>
      <c r="M123" s="287"/>
      <c r="N123" s="287"/>
      <c r="O123" s="287"/>
      <c r="P123" s="290"/>
      <c r="Q123" s="287"/>
      <c r="R123" s="265"/>
      <c r="S123" s="296"/>
      <c r="T123" s="296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7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90"/>
      <c r="Q124" s="287"/>
      <c r="R124" s="265"/>
      <c r="S124" s="296"/>
      <c r="T124" s="296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7"/>
      <c r="F125" s="287"/>
      <c r="G125" s="287"/>
      <c r="H125" s="287"/>
      <c r="I125" s="287"/>
      <c r="J125" s="287"/>
      <c r="K125" s="287"/>
      <c r="L125" s="287"/>
      <c r="M125" s="287"/>
      <c r="N125" s="287"/>
      <c r="O125" s="287"/>
      <c r="P125" s="290"/>
      <c r="Q125" s="287"/>
      <c r="R125" s="265"/>
      <c r="S125" s="296"/>
      <c r="T125" s="296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7"/>
      <c r="F126" s="287"/>
      <c r="G126" s="287"/>
      <c r="H126" s="287"/>
      <c r="I126" s="287"/>
      <c r="J126" s="287"/>
      <c r="K126" s="287"/>
      <c r="L126" s="287"/>
      <c r="M126" s="287"/>
      <c r="N126" s="287"/>
      <c r="O126" s="287"/>
      <c r="P126" s="290"/>
      <c r="Q126" s="287"/>
      <c r="R126" s="265"/>
      <c r="S126" s="296"/>
      <c r="T126" s="296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90"/>
      <c r="Q127" s="287"/>
      <c r="R127" s="265"/>
      <c r="S127" s="296"/>
      <c r="T127" s="296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90"/>
      <c r="Q128" s="287"/>
      <c r="R128" s="265"/>
      <c r="S128" s="296"/>
      <c r="T128" s="296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7"/>
      <c r="F129" s="287"/>
      <c r="G129" s="287"/>
      <c r="H129" s="287"/>
      <c r="I129" s="287"/>
      <c r="J129" s="287"/>
      <c r="K129" s="287"/>
      <c r="L129" s="287"/>
      <c r="M129" s="287"/>
      <c r="N129" s="287"/>
      <c r="O129" s="287"/>
      <c r="P129" s="290"/>
      <c r="Q129" s="287"/>
      <c r="R129" s="265"/>
      <c r="S129" s="296"/>
      <c r="T129" s="296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7"/>
      <c r="F130" s="287"/>
      <c r="G130" s="287"/>
      <c r="H130" s="287"/>
      <c r="I130" s="287"/>
      <c r="J130" s="287"/>
      <c r="K130" s="287"/>
      <c r="L130" s="287"/>
      <c r="M130" s="287"/>
      <c r="N130" s="287"/>
      <c r="O130" s="287"/>
      <c r="P130" s="290"/>
      <c r="Q130" s="287"/>
      <c r="R130" s="265"/>
      <c r="S130" s="296"/>
      <c r="T130" s="296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90"/>
      <c r="Q131" s="287"/>
      <c r="R131" s="265"/>
      <c r="S131" s="296"/>
      <c r="T131" s="296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7"/>
      <c r="F132" s="287"/>
      <c r="G132" s="287"/>
      <c r="H132" s="287"/>
      <c r="I132" s="287"/>
      <c r="J132" s="287"/>
      <c r="K132" s="287"/>
      <c r="L132" s="287"/>
      <c r="M132" s="287"/>
      <c r="N132" s="287"/>
      <c r="O132" s="287"/>
      <c r="P132" s="290"/>
      <c r="Q132" s="287"/>
      <c r="R132" s="265"/>
      <c r="S132" s="296"/>
      <c r="T132" s="296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7"/>
      <c r="F133" s="287"/>
      <c r="G133" s="287"/>
      <c r="H133" s="287"/>
      <c r="I133" s="287"/>
      <c r="J133" s="287"/>
      <c r="K133" s="287"/>
      <c r="L133" s="287"/>
      <c r="M133" s="287"/>
      <c r="N133" s="287"/>
      <c r="O133" s="287"/>
      <c r="P133" s="290"/>
      <c r="Q133" s="287"/>
      <c r="R133" s="265"/>
      <c r="S133" s="296"/>
      <c r="T133" s="296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  <c r="P134" s="290"/>
      <c r="Q134" s="287"/>
      <c r="R134" s="265"/>
      <c r="S134" s="296"/>
      <c r="T134" s="296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7"/>
      <c r="F135" s="287"/>
      <c r="G135" s="287"/>
      <c r="H135" s="287"/>
      <c r="I135" s="287"/>
      <c r="J135" s="287"/>
      <c r="K135" s="287"/>
      <c r="L135" s="287"/>
      <c r="M135" s="287"/>
      <c r="N135" s="287"/>
      <c r="O135" s="287"/>
      <c r="P135" s="290"/>
      <c r="Q135" s="287"/>
      <c r="R135" s="265"/>
      <c r="S135" s="296"/>
      <c r="T135" s="296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7"/>
      <c r="F136" s="287"/>
      <c r="G136" s="287"/>
      <c r="H136" s="287"/>
      <c r="I136" s="287"/>
      <c r="J136" s="287"/>
      <c r="K136" s="287"/>
      <c r="L136" s="287"/>
      <c r="M136" s="287"/>
      <c r="N136" s="287"/>
      <c r="O136" s="287"/>
      <c r="P136" s="290"/>
      <c r="Q136" s="287"/>
      <c r="R136" s="265"/>
      <c r="S136" s="296"/>
      <c r="T136" s="296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7"/>
      <c r="F137" s="287"/>
      <c r="G137" s="287"/>
      <c r="H137" s="287"/>
      <c r="I137" s="287"/>
      <c r="J137" s="287"/>
      <c r="K137" s="287"/>
      <c r="L137" s="287"/>
      <c r="M137" s="287"/>
      <c r="N137" s="287"/>
      <c r="O137" s="287"/>
      <c r="P137" s="290"/>
      <c r="Q137" s="287"/>
      <c r="R137" s="265"/>
      <c r="S137" s="296"/>
      <c r="T137" s="296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7"/>
      <c r="F138" s="287"/>
      <c r="G138" s="287"/>
      <c r="H138" s="287"/>
      <c r="I138" s="287"/>
      <c r="J138" s="287"/>
      <c r="K138" s="287"/>
      <c r="L138" s="287"/>
      <c r="M138" s="287"/>
      <c r="N138" s="287"/>
      <c r="O138" s="287"/>
      <c r="P138" s="290"/>
      <c r="Q138" s="287"/>
      <c r="R138" s="265"/>
      <c r="S138" s="296"/>
      <c r="T138" s="296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  <c r="P139" s="290"/>
      <c r="Q139" s="287"/>
      <c r="R139" s="265"/>
      <c r="S139" s="296"/>
      <c r="T139" s="296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7"/>
      <c r="F140" s="287"/>
      <c r="G140" s="287"/>
      <c r="H140" s="287"/>
      <c r="I140" s="287"/>
      <c r="J140" s="287"/>
      <c r="K140" s="287"/>
      <c r="L140" s="287"/>
      <c r="M140" s="287"/>
      <c r="N140" s="287"/>
      <c r="O140" s="287"/>
      <c r="P140" s="290"/>
      <c r="Q140" s="287"/>
      <c r="R140" s="265"/>
      <c r="S140" s="296"/>
      <c r="T140" s="296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7"/>
      <c r="F141" s="287"/>
      <c r="G141" s="287"/>
      <c r="H141" s="287"/>
      <c r="I141" s="287"/>
      <c r="J141" s="287"/>
      <c r="K141" s="287"/>
      <c r="L141" s="287"/>
      <c r="M141" s="287"/>
      <c r="N141" s="287"/>
      <c r="O141" s="287"/>
      <c r="P141" s="290"/>
      <c r="Q141" s="287"/>
      <c r="R141" s="265"/>
      <c r="S141" s="296"/>
      <c r="T141" s="296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7"/>
      <c r="F142" s="287"/>
      <c r="G142" s="287"/>
      <c r="H142" s="287"/>
      <c r="I142" s="287"/>
      <c r="J142" s="287"/>
      <c r="K142" s="287"/>
      <c r="L142" s="287"/>
      <c r="M142" s="287"/>
      <c r="N142" s="287"/>
      <c r="O142" s="287"/>
      <c r="P142" s="290"/>
      <c r="Q142" s="287"/>
      <c r="R142" s="265"/>
      <c r="S142" s="296"/>
      <c r="T142" s="296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7"/>
      <c r="F143" s="287"/>
      <c r="G143" s="287"/>
      <c r="H143" s="287"/>
      <c r="I143" s="287"/>
      <c r="J143" s="287"/>
      <c r="K143" s="287"/>
      <c r="L143" s="287"/>
      <c r="M143" s="287"/>
      <c r="N143" s="287"/>
      <c r="O143" s="287"/>
      <c r="P143" s="290"/>
      <c r="Q143" s="287"/>
      <c r="R143" s="265"/>
      <c r="S143" s="296"/>
      <c r="T143" s="296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7"/>
      <c r="F144" s="287"/>
      <c r="G144" s="287"/>
      <c r="H144" s="287"/>
      <c r="I144" s="287"/>
      <c r="J144" s="287"/>
      <c r="K144" s="287"/>
      <c r="L144" s="287"/>
      <c r="M144" s="287"/>
      <c r="N144" s="287"/>
      <c r="O144" s="287"/>
      <c r="P144" s="290"/>
      <c r="Q144" s="287"/>
      <c r="R144" s="265"/>
      <c r="S144" s="296"/>
      <c r="T144" s="296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7"/>
      <c r="F145" s="287"/>
      <c r="G145" s="287"/>
      <c r="H145" s="287"/>
      <c r="I145" s="287"/>
      <c r="J145" s="287"/>
      <c r="K145" s="287"/>
      <c r="L145" s="287"/>
      <c r="M145" s="287"/>
      <c r="N145" s="287"/>
      <c r="O145" s="287"/>
      <c r="P145" s="290"/>
      <c r="Q145" s="287"/>
      <c r="R145" s="265"/>
      <c r="S145" s="296"/>
      <c r="T145" s="296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7"/>
      <c r="F146" s="287"/>
      <c r="G146" s="287"/>
      <c r="H146" s="287"/>
      <c r="I146" s="287"/>
      <c r="J146" s="287"/>
      <c r="K146" s="287"/>
      <c r="L146" s="287"/>
      <c r="M146" s="287"/>
      <c r="N146" s="287"/>
      <c r="O146" s="287"/>
      <c r="P146" s="290"/>
      <c r="Q146" s="287"/>
      <c r="R146" s="265"/>
      <c r="S146" s="296"/>
      <c r="T146" s="296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90"/>
      <c r="Q147" s="287"/>
      <c r="R147" s="265"/>
      <c r="S147" s="296"/>
      <c r="T147" s="296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7"/>
      <c r="F148" s="287"/>
      <c r="G148" s="287"/>
      <c r="H148" s="287"/>
      <c r="I148" s="287"/>
      <c r="J148" s="287"/>
      <c r="K148" s="287"/>
      <c r="L148" s="287"/>
      <c r="M148" s="287"/>
      <c r="N148" s="287"/>
      <c r="O148" s="287"/>
      <c r="P148" s="290"/>
      <c r="Q148" s="287"/>
      <c r="R148" s="265"/>
      <c r="S148" s="296"/>
      <c r="T148" s="296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7"/>
      <c r="F149" s="287"/>
      <c r="G149" s="287"/>
      <c r="H149" s="287"/>
      <c r="I149" s="287"/>
      <c r="J149" s="287"/>
      <c r="K149" s="287"/>
      <c r="L149" s="287"/>
      <c r="M149" s="287"/>
      <c r="N149" s="287"/>
      <c r="O149" s="287"/>
      <c r="P149" s="290"/>
      <c r="Q149" s="287"/>
      <c r="R149" s="265"/>
      <c r="S149" s="296"/>
      <c r="T149" s="296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7"/>
      <c r="F150" s="287"/>
      <c r="G150" s="287"/>
      <c r="H150" s="287"/>
      <c r="I150" s="287"/>
      <c r="J150" s="287"/>
      <c r="K150" s="287"/>
      <c r="L150" s="287"/>
      <c r="M150" s="287"/>
      <c r="N150" s="287"/>
      <c r="O150" s="287"/>
      <c r="P150" s="290"/>
      <c r="Q150" s="287"/>
      <c r="R150" s="265"/>
      <c r="S150" s="296"/>
      <c r="T150" s="296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7"/>
      <c r="F151" s="287"/>
      <c r="G151" s="287"/>
      <c r="H151" s="287"/>
      <c r="I151" s="287"/>
      <c r="J151" s="287"/>
      <c r="K151" s="287"/>
      <c r="L151" s="287"/>
      <c r="M151" s="287"/>
      <c r="N151" s="287"/>
      <c r="O151" s="287"/>
      <c r="P151" s="290"/>
      <c r="Q151" s="287"/>
      <c r="R151" s="265"/>
      <c r="S151" s="296"/>
      <c r="T151" s="296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7"/>
      <c r="F152" s="287"/>
      <c r="G152" s="287"/>
      <c r="H152" s="287"/>
      <c r="I152" s="287"/>
      <c r="J152" s="287"/>
      <c r="K152" s="287"/>
      <c r="L152" s="287"/>
      <c r="M152" s="287"/>
      <c r="N152" s="287"/>
      <c r="O152" s="287"/>
      <c r="P152" s="290"/>
      <c r="Q152" s="287"/>
      <c r="R152" s="265"/>
      <c r="S152" s="296"/>
      <c r="T152" s="296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7"/>
      <c r="F153" s="287"/>
      <c r="G153" s="287"/>
      <c r="H153" s="287"/>
      <c r="I153" s="287"/>
      <c r="J153" s="287"/>
      <c r="K153" s="287"/>
      <c r="L153" s="287"/>
      <c r="M153" s="287"/>
      <c r="N153" s="287"/>
      <c r="O153" s="287"/>
      <c r="P153" s="290"/>
      <c r="Q153" s="287"/>
      <c r="R153" s="265"/>
      <c r="S153" s="296"/>
      <c r="T153" s="296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7"/>
      <c r="F154" s="287"/>
      <c r="G154" s="287"/>
      <c r="H154" s="287"/>
      <c r="I154" s="287"/>
      <c r="J154" s="287"/>
      <c r="K154" s="287"/>
      <c r="L154" s="287"/>
      <c r="M154" s="287"/>
      <c r="N154" s="287"/>
      <c r="O154" s="287"/>
      <c r="P154" s="290"/>
      <c r="Q154" s="287"/>
      <c r="R154" s="265"/>
      <c r="S154" s="296"/>
      <c r="T154" s="296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7"/>
      <c r="F155" s="287"/>
      <c r="G155" s="287"/>
      <c r="H155" s="287"/>
      <c r="I155" s="287"/>
      <c r="J155" s="287"/>
      <c r="K155" s="287"/>
      <c r="L155" s="287"/>
      <c r="M155" s="287"/>
      <c r="N155" s="287"/>
      <c r="O155" s="287"/>
      <c r="P155" s="290"/>
      <c r="Q155" s="287"/>
      <c r="R155" s="265"/>
      <c r="S155" s="296"/>
      <c r="T155" s="296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7"/>
      <c r="F156" s="287"/>
      <c r="G156" s="287"/>
      <c r="H156" s="287"/>
      <c r="I156" s="287"/>
      <c r="J156" s="287"/>
      <c r="K156" s="287"/>
      <c r="L156" s="287"/>
      <c r="M156" s="287"/>
      <c r="N156" s="287"/>
      <c r="O156" s="287"/>
      <c r="P156" s="290"/>
      <c r="Q156" s="287"/>
      <c r="R156" s="265"/>
      <c r="S156" s="296"/>
      <c r="T156" s="296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7"/>
      <c r="F157" s="287"/>
      <c r="G157" s="287"/>
      <c r="H157" s="287"/>
      <c r="I157" s="287"/>
      <c r="J157" s="287"/>
      <c r="K157" s="287"/>
      <c r="L157" s="287"/>
      <c r="M157" s="287"/>
      <c r="N157" s="287"/>
      <c r="O157" s="287"/>
      <c r="P157" s="290"/>
      <c r="Q157" s="287"/>
      <c r="R157" s="265"/>
      <c r="S157" s="296"/>
      <c r="T157" s="296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7"/>
      <c r="F158" s="287"/>
      <c r="G158" s="287"/>
      <c r="H158" s="287"/>
      <c r="I158" s="287"/>
      <c r="J158" s="287"/>
      <c r="K158" s="287"/>
      <c r="L158" s="287"/>
      <c r="M158" s="287"/>
      <c r="N158" s="287"/>
      <c r="O158" s="287"/>
      <c r="P158" s="290"/>
      <c r="Q158" s="287"/>
      <c r="R158" s="265"/>
      <c r="S158" s="296"/>
      <c r="T158" s="296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7"/>
      <c r="F159" s="287"/>
      <c r="G159" s="287"/>
      <c r="H159" s="287"/>
      <c r="I159" s="287"/>
      <c r="J159" s="287"/>
      <c r="K159" s="287"/>
      <c r="L159" s="287"/>
      <c r="M159" s="287"/>
      <c r="N159" s="287"/>
      <c r="O159" s="287"/>
      <c r="P159" s="290"/>
      <c r="Q159" s="287"/>
      <c r="R159" s="265"/>
      <c r="S159" s="296"/>
      <c r="T159" s="296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7"/>
      <c r="F160" s="287"/>
      <c r="G160" s="287"/>
      <c r="H160" s="287"/>
      <c r="I160" s="287"/>
      <c r="J160" s="287"/>
      <c r="K160" s="287"/>
      <c r="L160" s="287"/>
      <c r="M160" s="287"/>
      <c r="N160" s="287"/>
      <c r="O160" s="287"/>
      <c r="P160" s="290"/>
      <c r="Q160" s="287"/>
      <c r="R160" s="265"/>
      <c r="S160" s="296"/>
      <c r="T160" s="296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7"/>
      <c r="F161" s="287"/>
      <c r="G161" s="287"/>
      <c r="H161" s="287"/>
      <c r="I161" s="287"/>
      <c r="J161" s="287"/>
      <c r="K161" s="287"/>
      <c r="L161" s="287"/>
      <c r="M161" s="287"/>
      <c r="N161" s="287"/>
      <c r="O161" s="287"/>
      <c r="P161" s="290"/>
      <c r="Q161" s="287"/>
      <c r="R161" s="265"/>
      <c r="S161" s="296"/>
      <c r="T161" s="296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7"/>
      <c r="F162" s="287"/>
      <c r="G162" s="287"/>
      <c r="H162" s="287"/>
      <c r="I162" s="287"/>
      <c r="J162" s="287"/>
      <c r="K162" s="287"/>
      <c r="L162" s="287"/>
      <c r="M162" s="287"/>
      <c r="N162" s="287"/>
      <c r="O162" s="287"/>
      <c r="P162" s="290"/>
      <c r="Q162" s="287"/>
      <c r="R162" s="265"/>
      <c r="S162" s="296"/>
      <c r="T162" s="296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7"/>
      <c r="F163" s="287"/>
      <c r="G163" s="287"/>
      <c r="H163" s="287"/>
      <c r="I163" s="287"/>
      <c r="J163" s="287"/>
      <c r="K163" s="287"/>
      <c r="L163" s="287"/>
      <c r="M163" s="287"/>
      <c r="N163" s="287"/>
      <c r="O163" s="287"/>
      <c r="P163" s="290"/>
      <c r="Q163" s="287"/>
      <c r="R163" s="265"/>
      <c r="S163" s="296"/>
      <c r="T163" s="296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7"/>
      <c r="F164" s="287"/>
      <c r="G164" s="287"/>
      <c r="H164" s="287"/>
      <c r="I164" s="287"/>
      <c r="J164" s="287"/>
      <c r="K164" s="287"/>
      <c r="L164" s="287"/>
      <c r="M164" s="287"/>
      <c r="N164" s="287"/>
      <c r="O164" s="287"/>
      <c r="P164" s="290"/>
      <c r="Q164" s="287"/>
      <c r="R164" s="265"/>
      <c r="S164" s="296"/>
      <c r="T164" s="296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7"/>
      <c r="F165" s="287"/>
      <c r="G165" s="287"/>
      <c r="H165" s="287"/>
      <c r="I165" s="287"/>
      <c r="J165" s="287"/>
      <c r="K165" s="287"/>
      <c r="L165" s="287"/>
      <c r="M165" s="287"/>
      <c r="N165" s="287"/>
      <c r="O165" s="287"/>
      <c r="P165" s="290"/>
      <c r="Q165" s="287"/>
      <c r="R165" s="265"/>
      <c r="S165" s="296"/>
      <c r="T165" s="296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7"/>
      <c r="F166" s="287"/>
      <c r="G166" s="287"/>
      <c r="H166" s="287"/>
      <c r="I166" s="287"/>
      <c r="J166" s="287"/>
      <c r="K166" s="287"/>
      <c r="L166" s="287"/>
      <c r="M166" s="287"/>
      <c r="N166" s="287"/>
      <c r="O166" s="287"/>
      <c r="P166" s="290"/>
      <c r="Q166" s="287"/>
      <c r="R166" s="265"/>
      <c r="S166" s="296"/>
      <c r="T166" s="296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7"/>
      <c r="F167" s="287"/>
      <c r="G167" s="287"/>
      <c r="H167" s="287"/>
      <c r="I167" s="287"/>
      <c r="J167" s="287"/>
      <c r="K167" s="287"/>
      <c r="L167" s="287"/>
      <c r="M167" s="287"/>
      <c r="N167" s="287"/>
      <c r="O167" s="287"/>
      <c r="P167" s="290"/>
      <c r="Q167" s="287"/>
      <c r="R167" s="265"/>
      <c r="S167" s="296"/>
      <c r="T167" s="296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7"/>
      <c r="F168" s="287"/>
      <c r="G168" s="287"/>
      <c r="H168" s="287"/>
      <c r="I168" s="287"/>
      <c r="J168" s="287"/>
      <c r="K168" s="287"/>
      <c r="L168" s="287"/>
      <c r="M168" s="287"/>
      <c r="N168" s="287"/>
      <c r="O168" s="287"/>
      <c r="P168" s="290"/>
      <c r="Q168" s="287"/>
      <c r="R168" s="265"/>
      <c r="S168" s="296"/>
      <c r="T168" s="296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7"/>
      <c r="F169" s="287"/>
      <c r="G169" s="287"/>
      <c r="H169" s="287"/>
      <c r="I169" s="287"/>
      <c r="J169" s="287"/>
      <c r="K169" s="287"/>
      <c r="L169" s="287"/>
      <c r="M169" s="287"/>
      <c r="N169" s="287"/>
      <c r="O169" s="287"/>
      <c r="P169" s="290"/>
      <c r="Q169" s="287"/>
      <c r="R169" s="265"/>
      <c r="S169" s="296"/>
      <c r="T169" s="296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7"/>
      <c r="F170" s="287"/>
      <c r="G170" s="287"/>
      <c r="H170" s="287"/>
      <c r="I170" s="287"/>
      <c r="J170" s="287"/>
      <c r="K170" s="287"/>
      <c r="L170" s="287"/>
      <c r="M170" s="287"/>
      <c r="N170" s="287"/>
      <c r="O170" s="287"/>
      <c r="P170" s="290"/>
      <c r="Q170" s="287"/>
      <c r="R170" s="265"/>
      <c r="S170" s="296"/>
      <c r="T170" s="296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7"/>
      <c r="F171" s="287"/>
      <c r="G171" s="287"/>
      <c r="H171" s="287"/>
      <c r="I171" s="287"/>
      <c r="J171" s="287"/>
      <c r="K171" s="287"/>
      <c r="L171" s="287"/>
      <c r="M171" s="287"/>
      <c r="N171" s="287"/>
      <c r="O171" s="287"/>
      <c r="P171" s="290"/>
      <c r="Q171" s="287"/>
      <c r="R171" s="265"/>
      <c r="S171" s="296"/>
      <c r="T171" s="296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7"/>
      <c r="F172" s="287"/>
      <c r="G172" s="287"/>
      <c r="H172" s="287"/>
      <c r="I172" s="287"/>
      <c r="J172" s="287"/>
      <c r="K172" s="287"/>
      <c r="L172" s="287"/>
      <c r="M172" s="287"/>
      <c r="N172" s="287"/>
      <c r="O172" s="287"/>
      <c r="P172" s="290"/>
      <c r="Q172" s="287"/>
      <c r="R172" s="265"/>
      <c r="S172" s="296"/>
      <c r="T172" s="296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7"/>
      <c r="F173" s="287"/>
      <c r="G173" s="287"/>
      <c r="H173" s="287"/>
      <c r="I173" s="287"/>
      <c r="J173" s="287"/>
      <c r="K173" s="287"/>
      <c r="L173" s="287"/>
      <c r="M173" s="287"/>
      <c r="N173" s="287"/>
      <c r="O173" s="287"/>
      <c r="P173" s="290"/>
      <c r="Q173" s="287"/>
      <c r="R173" s="265"/>
      <c r="S173" s="296"/>
      <c r="T173" s="296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7"/>
      <c r="F174" s="287"/>
      <c r="G174" s="287"/>
      <c r="H174" s="287"/>
      <c r="I174" s="287"/>
      <c r="J174" s="287"/>
      <c r="K174" s="287"/>
      <c r="L174" s="287"/>
      <c r="M174" s="287"/>
      <c r="N174" s="287"/>
      <c r="O174" s="287"/>
      <c r="P174" s="290"/>
      <c r="Q174" s="287"/>
      <c r="R174" s="265"/>
      <c r="S174" s="296"/>
      <c r="T174" s="296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7"/>
      <c r="F175" s="287"/>
      <c r="G175" s="287"/>
      <c r="H175" s="287"/>
      <c r="I175" s="287"/>
      <c r="J175" s="287"/>
      <c r="K175" s="287"/>
      <c r="L175" s="287"/>
      <c r="M175" s="287"/>
      <c r="N175" s="287"/>
      <c r="O175" s="287"/>
      <c r="P175" s="290"/>
      <c r="Q175" s="287"/>
      <c r="R175" s="265"/>
      <c r="S175" s="296"/>
      <c r="T175" s="296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7"/>
      <c r="F176" s="287"/>
      <c r="G176" s="287"/>
      <c r="H176" s="287"/>
      <c r="I176" s="287"/>
      <c r="J176" s="287"/>
      <c r="K176" s="287"/>
      <c r="L176" s="287"/>
      <c r="M176" s="287"/>
      <c r="N176" s="287"/>
      <c r="O176" s="287"/>
      <c r="P176" s="290"/>
      <c r="Q176" s="287"/>
      <c r="R176" s="265"/>
      <c r="S176" s="296"/>
      <c r="T176" s="296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7"/>
      <c r="F177" s="287"/>
      <c r="G177" s="287"/>
      <c r="H177" s="287"/>
      <c r="I177" s="287"/>
      <c r="J177" s="287"/>
      <c r="K177" s="287"/>
      <c r="L177" s="287"/>
      <c r="M177" s="287"/>
      <c r="N177" s="287"/>
      <c r="O177" s="287"/>
      <c r="P177" s="290"/>
      <c r="Q177" s="287"/>
      <c r="R177" s="265"/>
      <c r="S177" s="296"/>
      <c r="T177" s="296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7"/>
      <c r="F178" s="287"/>
      <c r="G178" s="287"/>
      <c r="H178" s="287"/>
      <c r="I178" s="287"/>
      <c r="J178" s="287"/>
      <c r="K178" s="287"/>
      <c r="L178" s="287"/>
      <c r="M178" s="287"/>
      <c r="N178" s="287"/>
      <c r="O178" s="287"/>
      <c r="P178" s="290"/>
      <c r="Q178" s="287"/>
      <c r="R178" s="265"/>
      <c r="S178" s="296"/>
      <c r="T178" s="296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7"/>
      <c r="F179" s="287"/>
      <c r="G179" s="287"/>
      <c r="H179" s="287"/>
      <c r="I179" s="287"/>
      <c r="J179" s="287"/>
      <c r="K179" s="287"/>
      <c r="L179" s="287"/>
      <c r="M179" s="287"/>
      <c r="N179" s="287"/>
      <c r="O179" s="287"/>
      <c r="P179" s="290"/>
      <c r="Q179" s="287"/>
      <c r="R179" s="265"/>
      <c r="S179" s="296"/>
      <c r="T179" s="296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7"/>
      <c r="F180" s="287"/>
      <c r="G180" s="287"/>
      <c r="H180" s="287"/>
      <c r="I180" s="287"/>
      <c r="J180" s="287"/>
      <c r="K180" s="287"/>
      <c r="L180" s="287"/>
      <c r="M180" s="287"/>
      <c r="N180" s="287"/>
      <c r="O180" s="287"/>
      <c r="P180" s="290"/>
      <c r="Q180" s="287"/>
      <c r="R180" s="265"/>
      <c r="S180" s="296"/>
      <c r="T180" s="296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7"/>
      <c r="F181" s="287"/>
      <c r="G181" s="287"/>
      <c r="H181" s="287"/>
      <c r="I181" s="287"/>
      <c r="J181" s="287"/>
      <c r="K181" s="287"/>
      <c r="L181" s="287"/>
      <c r="M181" s="287"/>
      <c r="N181" s="287"/>
      <c r="O181" s="287"/>
      <c r="P181" s="290"/>
      <c r="Q181" s="287"/>
      <c r="R181" s="265"/>
      <c r="S181" s="296"/>
      <c r="T181" s="296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7"/>
      <c r="F182" s="287"/>
      <c r="G182" s="287"/>
      <c r="H182" s="287"/>
      <c r="I182" s="287"/>
      <c r="J182" s="287"/>
      <c r="K182" s="287"/>
      <c r="L182" s="287"/>
      <c r="M182" s="287"/>
      <c r="N182" s="287"/>
      <c r="O182" s="287"/>
      <c r="P182" s="290"/>
      <c r="Q182" s="287"/>
      <c r="R182" s="265"/>
      <c r="S182" s="296"/>
      <c r="T182" s="296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7"/>
      <c r="F183" s="287"/>
      <c r="G183" s="287"/>
      <c r="H183" s="287"/>
      <c r="I183" s="287"/>
      <c r="J183" s="287"/>
      <c r="K183" s="287"/>
      <c r="L183" s="287"/>
      <c r="M183" s="287"/>
      <c r="N183" s="287"/>
      <c r="O183" s="287"/>
      <c r="P183" s="290"/>
      <c r="Q183" s="287"/>
      <c r="R183" s="265"/>
      <c r="S183" s="296"/>
      <c r="T183" s="296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7"/>
      <c r="F184" s="287"/>
      <c r="G184" s="287"/>
      <c r="H184" s="287"/>
      <c r="I184" s="287"/>
      <c r="J184" s="287"/>
      <c r="K184" s="287"/>
      <c r="L184" s="287"/>
      <c r="M184" s="287"/>
      <c r="N184" s="287"/>
      <c r="O184" s="287"/>
      <c r="P184" s="290"/>
      <c r="Q184" s="287"/>
      <c r="R184" s="265"/>
      <c r="S184" s="296"/>
      <c r="T184" s="296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7"/>
      <c r="F185" s="287"/>
      <c r="G185" s="287"/>
      <c r="H185" s="287"/>
      <c r="I185" s="287"/>
      <c r="J185" s="287"/>
      <c r="K185" s="287"/>
      <c r="L185" s="287"/>
      <c r="M185" s="287"/>
      <c r="N185" s="287"/>
      <c r="O185" s="287"/>
      <c r="P185" s="290"/>
      <c r="Q185" s="287"/>
      <c r="R185" s="265"/>
      <c r="S185" s="296"/>
      <c r="T185" s="296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7"/>
      <c r="F186" s="287"/>
      <c r="G186" s="287"/>
      <c r="H186" s="287"/>
      <c r="I186" s="287"/>
      <c r="J186" s="287"/>
      <c r="K186" s="287"/>
      <c r="L186" s="287"/>
      <c r="M186" s="287"/>
      <c r="N186" s="287"/>
      <c r="O186" s="287"/>
      <c r="P186" s="290"/>
      <c r="Q186" s="287"/>
      <c r="R186" s="265"/>
      <c r="S186" s="296"/>
      <c r="T186" s="296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7"/>
      <c r="F187" s="287"/>
      <c r="G187" s="287"/>
      <c r="H187" s="287"/>
      <c r="I187" s="287"/>
      <c r="J187" s="287"/>
      <c r="K187" s="287"/>
      <c r="L187" s="287"/>
      <c r="M187" s="287"/>
      <c r="N187" s="287"/>
      <c r="O187" s="287"/>
      <c r="P187" s="290"/>
      <c r="Q187" s="287"/>
      <c r="R187" s="265"/>
      <c r="S187" s="296"/>
      <c r="T187" s="296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7"/>
      <c r="F188" s="287"/>
      <c r="G188" s="287"/>
      <c r="H188" s="287"/>
      <c r="I188" s="287"/>
      <c r="J188" s="287"/>
      <c r="K188" s="287"/>
      <c r="L188" s="287"/>
      <c r="M188" s="287"/>
      <c r="N188" s="287"/>
      <c r="O188" s="287"/>
      <c r="P188" s="290"/>
      <c r="Q188" s="287"/>
      <c r="R188" s="265"/>
      <c r="S188" s="296"/>
      <c r="T188" s="296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7"/>
      <c r="F189" s="287"/>
      <c r="G189" s="287"/>
      <c r="H189" s="287"/>
      <c r="I189" s="287"/>
      <c r="J189" s="287"/>
      <c r="K189" s="287"/>
      <c r="L189" s="287"/>
      <c r="M189" s="287"/>
      <c r="N189" s="287"/>
      <c r="O189" s="287"/>
      <c r="P189" s="290"/>
      <c r="Q189" s="287"/>
      <c r="R189" s="265"/>
      <c r="S189" s="296"/>
      <c r="T189" s="296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7"/>
      <c r="F190" s="287"/>
      <c r="G190" s="287"/>
      <c r="H190" s="287"/>
      <c r="I190" s="287"/>
      <c r="J190" s="287"/>
      <c r="K190" s="287"/>
      <c r="L190" s="287"/>
      <c r="M190" s="287"/>
      <c r="N190" s="287"/>
      <c r="O190" s="287"/>
      <c r="P190" s="290"/>
      <c r="Q190" s="287"/>
      <c r="R190" s="265"/>
      <c r="S190" s="296"/>
      <c r="T190" s="296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7"/>
      <c r="F191" s="287"/>
      <c r="G191" s="287"/>
      <c r="H191" s="287"/>
      <c r="I191" s="287"/>
      <c r="J191" s="287"/>
      <c r="K191" s="287"/>
      <c r="L191" s="287"/>
      <c r="M191" s="287"/>
      <c r="N191" s="287"/>
      <c r="O191" s="287"/>
      <c r="P191" s="290"/>
      <c r="Q191" s="287"/>
      <c r="R191" s="265"/>
      <c r="S191" s="296"/>
      <c r="T191" s="296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7"/>
      <c r="F192" s="287"/>
      <c r="G192" s="287"/>
      <c r="H192" s="287"/>
      <c r="I192" s="287"/>
      <c r="J192" s="287"/>
      <c r="K192" s="287"/>
      <c r="L192" s="287"/>
      <c r="M192" s="287"/>
      <c r="N192" s="287"/>
      <c r="O192" s="287"/>
      <c r="P192" s="290"/>
      <c r="Q192" s="287"/>
      <c r="R192" s="265"/>
      <c r="S192" s="296"/>
      <c r="T192" s="296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7"/>
      <c r="F193" s="287"/>
      <c r="G193" s="287"/>
      <c r="H193" s="287"/>
      <c r="I193" s="287"/>
      <c r="J193" s="287"/>
      <c r="K193" s="287"/>
      <c r="L193" s="287"/>
      <c r="M193" s="287"/>
      <c r="N193" s="287"/>
      <c r="O193" s="287"/>
      <c r="P193" s="290"/>
      <c r="Q193" s="287"/>
      <c r="R193" s="265"/>
      <c r="S193" s="296"/>
      <c r="T193" s="296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7"/>
      <c r="F194" s="287"/>
      <c r="G194" s="287"/>
      <c r="H194" s="287"/>
      <c r="I194" s="287"/>
      <c r="J194" s="287"/>
      <c r="K194" s="287"/>
      <c r="L194" s="287"/>
      <c r="M194" s="287"/>
      <c r="N194" s="287"/>
      <c r="O194" s="287"/>
      <c r="P194" s="290"/>
      <c r="Q194" s="287"/>
      <c r="R194" s="265"/>
      <c r="S194" s="296"/>
      <c r="T194" s="296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7"/>
      <c r="F195" s="287"/>
      <c r="G195" s="287"/>
      <c r="H195" s="287"/>
      <c r="I195" s="287"/>
      <c r="J195" s="287"/>
      <c r="K195" s="287"/>
      <c r="L195" s="287"/>
      <c r="M195" s="287"/>
      <c r="N195" s="287"/>
      <c r="O195" s="287"/>
      <c r="P195" s="290"/>
      <c r="Q195" s="287"/>
      <c r="R195" s="265"/>
      <c r="S195" s="296"/>
      <c r="T195" s="296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7"/>
      <c r="F196" s="287"/>
      <c r="G196" s="287"/>
      <c r="H196" s="287"/>
      <c r="I196" s="287"/>
      <c r="J196" s="287"/>
      <c r="K196" s="287"/>
      <c r="L196" s="287"/>
      <c r="M196" s="287"/>
      <c r="N196" s="287"/>
      <c r="O196" s="287"/>
      <c r="P196" s="290"/>
      <c r="Q196" s="287"/>
      <c r="R196" s="265"/>
      <c r="S196" s="296"/>
      <c r="T196" s="296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7"/>
      <c r="F197" s="287"/>
      <c r="G197" s="287"/>
      <c r="H197" s="287"/>
      <c r="I197" s="287"/>
      <c r="J197" s="287"/>
      <c r="K197" s="287"/>
      <c r="L197" s="287"/>
      <c r="M197" s="287"/>
      <c r="N197" s="287"/>
      <c r="O197" s="287"/>
      <c r="P197" s="290"/>
      <c r="Q197" s="287"/>
      <c r="R197" s="265"/>
      <c r="S197" s="296"/>
      <c r="T197" s="296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7"/>
      <c r="F198" s="287"/>
      <c r="G198" s="287"/>
      <c r="H198" s="287"/>
      <c r="I198" s="287"/>
      <c r="J198" s="287"/>
      <c r="K198" s="287"/>
      <c r="L198" s="287"/>
      <c r="M198" s="287"/>
      <c r="N198" s="287"/>
      <c r="O198" s="287"/>
      <c r="P198" s="290"/>
      <c r="Q198" s="287"/>
      <c r="R198" s="265"/>
      <c r="S198" s="296"/>
      <c r="T198" s="296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7"/>
      <c r="F199" s="287"/>
      <c r="G199" s="287"/>
      <c r="H199" s="287"/>
      <c r="I199" s="287"/>
      <c r="J199" s="287"/>
      <c r="K199" s="287"/>
      <c r="L199" s="287"/>
      <c r="M199" s="287"/>
      <c r="N199" s="287"/>
      <c r="O199" s="287"/>
      <c r="P199" s="290"/>
      <c r="Q199" s="287"/>
      <c r="R199" s="265"/>
      <c r="S199" s="296"/>
      <c r="T199" s="296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7"/>
      <c r="F200" s="287"/>
      <c r="G200" s="287"/>
      <c r="H200" s="287"/>
      <c r="I200" s="287"/>
      <c r="J200" s="287"/>
      <c r="K200" s="287"/>
      <c r="L200" s="287"/>
      <c r="M200" s="287"/>
      <c r="N200" s="287"/>
      <c r="O200" s="287"/>
      <c r="P200" s="290"/>
      <c r="Q200" s="287"/>
      <c r="R200" s="265"/>
      <c r="S200" s="296"/>
      <c r="T200" s="296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7"/>
      <c r="F201" s="287"/>
      <c r="G201" s="287"/>
      <c r="H201" s="287"/>
      <c r="I201" s="287"/>
      <c r="J201" s="287"/>
      <c r="K201" s="287"/>
      <c r="L201" s="287"/>
      <c r="M201" s="287"/>
      <c r="N201" s="287"/>
      <c r="O201" s="287"/>
      <c r="P201" s="290"/>
      <c r="Q201" s="287"/>
      <c r="R201" s="265"/>
      <c r="S201" s="296"/>
      <c r="T201" s="296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7"/>
      <c r="F202" s="287"/>
      <c r="G202" s="287"/>
      <c r="H202" s="287"/>
      <c r="I202" s="287"/>
      <c r="J202" s="287"/>
      <c r="K202" s="287"/>
      <c r="L202" s="287"/>
      <c r="M202" s="287"/>
      <c r="N202" s="287"/>
      <c r="O202" s="287"/>
      <c r="P202" s="290"/>
      <c r="Q202" s="287"/>
      <c r="R202" s="265"/>
      <c r="S202" s="296"/>
      <c r="T202" s="296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7"/>
      <c r="F203" s="287"/>
      <c r="G203" s="287"/>
      <c r="H203" s="287"/>
      <c r="I203" s="287"/>
      <c r="J203" s="287"/>
      <c r="K203" s="287"/>
      <c r="L203" s="287"/>
      <c r="M203" s="287"/>
      <c r="N203" s="287"/>
      <c r="O203" s="287"/>
      <c r="P203" s="290"/>
      <c r="Q203" s="287"/>
      <c r="R203" s="265"/>
      <c r="S203" s="296"/>
      <c r="T203" s="296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7"/>
      <c r="F204" s="287"/>
      <c r="G204" s="287"/>
      <c r="H204" s="287"/>
      <c r="I204" s="287"/>
      <c r="J204" s="287"/>
      <c r="K204" s="287"/>
      <c r="L204" s="287"/>
      <c r="M204" s="287"/>
      <c r="N204" s="287"/>
      <c r="O204" s="287"/>
      <c r="P204" s="290"/>
      <c r="Q204" s="287"/>
      <c r="R204" s="265"/>
      <c r="S204" s="296"/>
      <c r="T204" s="296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7"/>
      <c r="F205" s="287"/>
      <c r="G205" s="287"/>
      <c r="H205" s="287"/>
      <c r="I205" s="287"/>
      <c r="J205" s="287"/>
      <c r="K205" s="287"/>
      <c r="L205" s="287"/>
      <c r="M205" s="287"/>
      <c r="N205" s="287"/>
      <c r="O205" s="287"/>
      <c r="P205" s="290"/>
      <c r="Q205" s="287"/>
      <c r="R205" s="265"/>
      <c r="S205" s="296"/>
      <c r="T205" s="296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7"/>
      <c r="F206" s="287"/>
      <c r="G206" s="287"/>
      <c r="H206" s="287"/>
      <c r="I206" s="287"/>
      <c r="J206" s="287"/>
      <c r="K206" s="287"/>
      <c r="L206" s="287"/>
      <c r="M206" s="287"/>
      <c r="N206" s="287"/>
      <c r="O206" s="287"/>
      <c r="P206" s="290"/>
      <c r="Q206" s="287"/>
      <c r="R206" s="265"/>
      <c r="S206" s="296"/>
      <c r="T206" s="296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7"/>
      <c r="F207" s="287"/>
      <c r="G207" s="287"/>
      <c r="H207" s="287"/>
      <c r="I207" s="287"/>
      <c r="J207" s="287"/>
      <c r="K207" s="287"/>
      <c r="L207" s="287"/>
      <c r="M207" s="287"/>
      <c r="N207" s="287"/>
      <c r="O207" s="287"/>
      <c r="P207" s="290"/>
      <c r="Q207" s="287"/>
      <c r="R207" s="265"/>
      <c r="S207" s="296"/>
      <c r="T207" s="296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7"/>
      <c r="F208" s="287"/>
      <c r="G208" s="287"/>
      <c r="H208" s="287"/>
      <c r="I208" s="287"/>
      <c r="J208" s="287"/>
      <c r="K208" s="287"/>
      <c r="L208" s="287"/>
      <c r="M208" s="287"/>
      <c r="N208" s="287"/>
      <c r="O208" s="287"/>
      <c r="P208" s="290"/>
      <c r="Q208" s="287"/>
      <c r="R208" s="265"/>
      <c r="S208" s="296"/>
      <c r="T208" s="296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7"/>
      <c r="F209" s="287"/>
      <c r="G209" s="287"/>
      <c r="H209" s="287"/>
      <c r="I209" s="287"/>
      <c r="J209" s="287"/>
      <c r="K209" s="287"/>
      <c r="L209" s="287"/>
      <c r="M209" s="287"/>
      <c r="N209" s="287"/>
      <c r="O209" s="287"/>
      <c r="P209" s="290"/>
      <c r="Q209" s="287"/>
      <c r="R209" s="265"/>
      <c r="S209" s="296"/>
      <c r="T209" s="296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7"/>
      <c r="F210" s="287"/>
      <c r="G210" s="287"/>
      <c r="H210" s="287"/>
      <c r="I210" s="287"/>
      <c r="J210" s="287"/>
      <c r="K210" s="287"/>
      <c r="L210" s="287"/>
      <c r="M210" s="287"/>
      <c r="N210" s="287"/>
      <c r="O210" s="287"/>
      <c r="P210" s="290"/>
      <c r="Q210" s="287"/>
      <c r="R210" s="265"/>
      <c r="S210" s="296"/>
      <c r="T210" s="296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7"/>
      <c r="F211" s="287"/>
      <c r="G211" s="287"/>
      <c r="H211" s="287"/>
      <c r="I211" s="287"/>
      <c r="J211" s="287"/>
      <c r="K211" s="287"/>
      <c r="L211" s="287"/>
      <c r="M211" s="287"/>
      <c r="N211" s="287"/>
      <c r="O211" s="287"/>
      <c r="P211" s="290"/>
      <c r="Q211" s="287"/>
      <c r="R211" s="265"/>
      <c r="S211" s="296"/>
      <c r="T211" s="296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7"/>
      <c r="F212" s="287"/>
      <c r="G212" s="287"/>
      <c r="H212" s="287"/>
      <c r="I212" s="287"/>
      <c r="J212" s="287"/>
      <c r="K212" s="287"/>
      <c r="L212" s="287"/>
      <c r="M212" s="287"/>
      <c r="N212" s="287"/>
      <c r="O212" s="287"/>
      <c r="P212" s="290"/>
      <c r="Q212" s="287"/>
      <c r="R212" s="265"/>
      <c r="S212" s="296"/>
      <c r="T212" s="296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7"/>
      <c r="F213" s="287"/>
      <c r="G213" s="287"/>
      <c r="H213" s="287"/>
      <c r="I213" s="287"/>
      <c r="J213" s="287"/>
      <c r="K213" s="287"/>
      <c r="L213" s="287"/>
      <c r="M213" s="287"/>
      <c r="N213" s="287"/>
      <c r="O213" s="287"/>
      <c r="P213" s="290"/>
      <c r="Q213" s="287"/>
      <c r="R213" s="265"/>
      <c r="S213" s="296"/>
      <c r="T213" s="296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7"/>
      <c r="F214" s="287"/>
      <c r="G214" s="287"/>
      <c r="H214" s="287"/>
      <c r="I214" s="287"/>
      <c r="J214" s="287"/>
      <c r="K214" s="287"/>
      <c r="L214" s="287"/>
      <c r="M214" s="287"/>
      <c r="N214" s="287"/>
      <c r="O214" s="287"/>
      <c r="P214" s="290"/>
      <c r="Q214" s="287"/>
      <c r="R214" s="265"/>
      <c r="S214" s="296"/>
      <c r="T214" s="296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7"/>
      <c r="F215" s="287"/>
      <c r="G215" s="287"/>
      <c r="H215" s="287"/>
      <c r="I215" s="287"/>
      <c r="J215" s="287"/>
      <c r="K215" s="287"/>
      <c r="L215" s="287"/>
      <c r="M215" s="287"/>
      <c r="N215" s="287"/>
      <c r="O215" s="287"/>
      <c r="P215" s="290"/>
      <c r="Q215" s="287"/>
      <c r="R215" s="265"/>
      <c r="S215" s="296"/>
      <c r="T215" s="296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7"/>
      <c r="F216" s="287"/>
      <c r="G216" s="287"/>
      <c r="H216" s="287"/>
      <c r="I216" s="287"/>
      <c r="J216" s="287"/>
      <c r="K216" s="287"/>
      <c r="L216" s="287"/>
      <c r="M216" s="287"/>
      <c r="N216" s="287"/>
      <c r="O216" s="287"/>
      <c r="P216" s="290"/>
      <c r="Q216" s="287"/>
      <c r="R216" s="265"/>
      <c r="S216" s="296"/>
      <c r="T216" s="296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7"/>
      <c r="F217" s="287"/>
      <c r="G217" s="287"/>
      <c r="H217" s="287"/>
      <c r="I217" s="287"/>
      <c r="J217" s="287"/>
      <c r="K217" s="287"/>
      <c r="L217" s="287"/>
      <c r="M217" s="287"/>
      <c r="N217" s="287"/>
      <c r="O217" s="287"/>
      <c r="P217" s="290"/>
      <c r="Q217" s="287"/>
      <c r="R217" s="265"/>
      <c r="S217" s="296"/>
      <c r="T217" s="296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7"/>
      <c r="F218" s="287"/>
      <c r="G218" s="287"/>
      <c r="H218" s="287"/>
      <c r="I218" s="287"/>
      <c r="J218" s="287"/>
      <c r="K218" s="287"/>
      <c r="L218" s="287"/>
      <c r="M218" s="287"/>
      <c r="N218" s="287"/>
      <c r="O218" s="287"/>
      <c r="P218" s="290"/>
      <c r="Q218" s="287"/>
      <c r="R218" s="265"/>
      <c r="S218" s="296"/>
      <c r="T218" s="296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7"/>
      <c r="F219" s="287"/>
      <c r="G219" s="287"/>
      <c r="H219" s="287"/>
      <c r="I219" s="287"/>
      <c r="J219" s="287"/>
      <c r="K219" s="287"/>
      <c r="L219" s="287"/>
      <c r="M219" s="287"/>
      <c r="N219" s="287"/>
      <c r="O219" s="287"/>
      <c r="P219" s="290"/>
      <c r="Q219" s="287"/>
      <c r="R219" s="265"/>
      <c r="S219" s="296"/>
      <c r="T219" s="296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7"/>
      <c r="F220" s="287"/>
      <c r="G220" s="287"/>
      <c r="H220" s="287"/>
      <c r="I220" s="287"/>
      <c r="J220" s="287"/>
      <c r="K220" s="287"/>
      <c r="L220" s="287"/>
      <c r="M220" s="287"/>
      <c r="N220" s="287"/>
      <c r="O220" s="287"/>
      <c r="P220" s="290"/>
      <c r="Q220" s="287"/>
      <c r="R220" s="265"/>
      <c r="S220" s="296"/>
      <c r="T220" s="296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7"/>
      <c r="F221" s="287"/>
      <c r="G221" s="287"/>
      <c r="H221" s="287"/>
      <c r="I221" s="287"/>
      <c r="J221" s="287"/>
      <c r="K221" s="287"/>
      <c r="L221" s="287"/>
      <c r="M221" s="287"/>
      <c r="N221" s="287"/>
      <c r="O221" s="287"/>
      <c r="P221" s="290"/>
      <c r="Q221" s="287"/>
      <c r="R221" s="265"/>
      <c r="S221" s="296"/>
      <c r="T221" s="296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90"/>
      <c r="Q222" s="287"/>
      <c r="R222" s="265"/>
      <c r="S222" s="296"/>
      <c r="T222" s="296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7"/>
      <c r="F223" s="287"/>
      <c r="G223" s="287"/>
      <c r="H223" s="287"/>
      <c r="I223" s="287"/>
      <c r="J223" s="287"/>
      <c r="K223" s="287"/>
      <c r="L223" s="287"/>
      <c r="M223" s="287"/>
      <c r="N223" s="287"/>
      <c r="O223" s="287"/>
      <c r="P223" s="290"/>
      <c r="Q223" s="287"/>
      <c r="R223" s="265"/>
      <c r="S223" s="296"/>
      <c r="T223" s="296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7"/>
      <c r="F224" s="287"/>
      <c r="G224" s="287"/>
      <c r="H224" s="287"/>
      <c r="I224" s="287"/>
      <c r="J224" s="287"/>
      <c r="K224" s="287"/>
      <c r="L224" s="287"/>
      <c r="M224" s="287"/>
      <c r="N224" s="287"/>
      <c r="O224" s="287"/>
      <c r="P224" s="290"/>
      <c r="Q224" s="287"/>
      <c r="R224" s="265"/>
      <c r="S224" s="296"/>
      <c r="T224" s="296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7"/>
      <c r="F225" s="287"/>
      <c r="G225" s="287"/>
      <c r="H225" s="287"/>
      <c r="I225" s="287"/>
      <c r="J225" s="287"/>
      <c r="K225" s="287"/>
      <c r="L225" s="287"/>
      <c r="M225" s="287"/>
      <c r="N225" s="287"/>
      <c r="O225" s="287"/>
      <c r="P225" s="290"/>
      <c r="Q225" s="287"/>
      <c r="R225" s="265"/>
      <c r="S225" s="296"/>
      <c r="T225" s="296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7"/>
      <c r="F226" s="287"/>
      <c r="G226" s="287"/>
      <c r="H226" s="287"/>
      <c r="I226" s="287"/>
      <c r="J226" s="287"/>
      <c r="K226" s="287"/>
      <c r="L226" s="287"/>
      <c r="M226" s="287"/>
      <c r="N226" s="287"/>
      <c r="O226" s="287"/>
      <c r="P226" s="290"/>
      <c r="Q226" s="287"/>
      <c r="R226" s="265"/>
      <c r="S226" s="296"/>
      <c r="T226" s="296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7"/>
      <c r="F227" s="287"/>
      <c r="G227" s="287"/>
      <c r="H227" s="287"/>
      <c r="I227" s="287"/>
      <c r="J227" s="287"/>
      <c r="K227" s="287"/>
      <c r="L227" s="287"/>
      <c r="M227" s="287"/>
      <c r="N227" s="287"/>
      <c r="O227" s="287"/>
      <c r="P227" s="290"/>
      <c r="Q227" s="287"/>
      <c r="R227" s="265"/>
      <c r="S227" s="296"/>
      <c r="T227" s="296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7"/>
      <c r="F228" s="287"/>
      <c r="G228" s="287"/>
      <c r="H228" s="287"/>
      <c r="I228" s="287"/>
      <c r="J228" s="287"/>
      <c r="K228" s="287"/>
      <c r="L228" s="287"/>
      <c r="M228" s="287"/>
      <c r="N228" s="287"/>
      <c r="O228" s="287"/>
      <c r="P228" s="290"/>
      <c r="Q228" s="287"/>
      <c r="R228" s="265"/>
      <c r="S228" s="296"/>
      <c r="T228" s="296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7"/>
      <c r="F229" s="287"/>
      <c r="G229" s="287"/>
      <c r="H229" s="287"/>
      <c r="I229" s="287"/>
      <c r="J229" s="287"/>
      <c r="K229" s="287"/>
      <c r="L229" s="287"/>
      <c r="M229" s="287"/>
      <c r="N229" s="287"/>
      <c r="O229" s="287"/>
      <c r="P229" s="290"/>
      <c r="Q229" s="287"/>
      <c r="R229" s="265"/>
      <c r="S229" s="296"/>
      <c r="T229" s="296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7"/>
      <c r="F230" s="287"/>
      <c r="G230" s="287"/>
      <c r="H230" s="287"/>
      <c r="I230" s="287"/>
      <c r="J230" s="287"/>
      <c r="K230" s="287"/>
      <c r="L230" s="287"/>
      <c r="M230" s="287"/>
      <c r="N230" s="287"/>
      <c r="O230" s="287"/>
      <c r="P230" s="290"/>
      <c r="Q230" s="287"/>
      <c r="R230" s="265"/>
      <c r="S230" s="296"/>
      <c r="T230" s="296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7"/>
      <c r="F231" s="287"/>
      <c r="G231" s="287"/>
      <c r="H231" s="287"/>
      <c r="I231" s="287"/>
      <c r="J231" s="287"/>
      <c r="K231" s="287"/>
      <c r="L231" s="287"/>
      <c r="M231" s="287"/>
      <c r="N231" s="287"/>
      <c r="O231" s="287"/>
      <c r="P231" s="290"/>
      <c r="Q231" s="287"/>
      <c r="R231" s="265"/>
      <c r="S231" s="296"/>
      <c r="T231" s="296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7"/>
      <c r="F232" s="287"/>
      <c r="G232" s="287"/>
      <c r="H232" s="287"/>
      <c r="I232" s="287"/>
      <c r="J232" s="287"/>
      <c r="K232" s="287"/>
      <c r="L232" s="287"/>
      <c r="M232" s="287"/>
      <c r="N232" s="287"/>
      <c r="O232" s="287"/>
      <c r="P232" s="290"/>
      <c r="Q232" s="287"/>
      <c r="R232" s="265"/>
      <c r="S232" s="296"/>
      <c r="T232" s="296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7"/>
      <c r="F233" s="287"/>
      <c r="G233" s="287"/>
      <c r="H233" s="287"/>
      <c r="I233" s="287"/>
      <c r="J233" s="287"/>
      <c r="K233" s="287"/>
      <c r="L233" s="287"/>
      <c r="M233" s="287"/>
      <c r="N233" s="287"/>
      <c r="O233" s="287"/>
      <c r="P233" s="290"/>
      <c r="Q233" s="287"/>
      <c r="R233" s="265"/>
      <c r="S233" s="296"/>
      <c r="T233" s="296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7"/>
      <c r="F234" s="287"/>
      <c r="G234" s="287"/>
      <c r="H234" s="287"/>
      <c r="I234" s="287"/>
      <c r="J234" s="287"/>
      <c r="K234" s="287"/>
      <c r="L234" s="287"/>
      <c r="M234" s="287"/>
      <c r="N234" s="287"/>
      <c r="O234" s="287"/>
      <c r="P234" s="290"/>
      <c r="Q234" s="287"/>
      <c r="R234" s="265"/>
      <c r="S234" s="296"/>
      <c r="T234" s="296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7"/>
      <c r="F235" s="287"/>
      <c r="G235" s="287"/>
      <c r="H235" s="287"/>
      <c r="I235" s="287"/>
      <c r="J235" s="287"/>
      <c r="K235" s="287"/>
      <c r="L235" s="287"/>
      <c r="M235" s="287"/>
      <c r="N235" s="287"/>
      <c r="O235" s="287"/>
      <c r="P235" s="290"/>
      <c r="Q235" s="287"/>
      <c r="R235" s="265"/>
      <c r="S235" s="296"/>
      <c r="T235" s="296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7"/>
      <c r="F236" s="287"/>
      <c r="G236" s="287"/>
      <c r="H236" s="287"/>
      <c r="I236" s="287"/>
      <c r="J236" s="287"/>
      <c r="K236" s="287"/>
      <c r="L236" s="287"/>
      <c r="M236" s="287"/>
      <c r="N236" s="287"/>
      <c r="O236" s="287"/>
      <c r="P236" s="290"/>
      <c r="Q236" s="287"/>
      <c r="R236" s="265"/>
      <c r="S236" s="296"/>
      <c r="T236" s="296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7"/>
      <c r="F237" s="287"/>
      <c r="G237" s="287"/>
      <c r="H237" s="287"/>
      <c r="I237" s="287"/>
      <c r="J237" s="287"/>
      <c r="K237" s="287"/>
      <c r="L237" s="287"/>
      <c r="M237" s="287"/>
      <c r="N237" s="287"/>
      <c r="O237" s="287"/>
      <c r="P237" s="290"/>
      <c r="Q237" s="287"/>
      <c r="R237" s="265"/>
      <c r="S237" s="296"/>
      <c r="T237" s="296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7"/>
      <c r="F238" s="287"/>
      <c r="G238" s="287"/>
      <c r="H238" s="287"/>
      <c r="I238" s="287"/>
      <c r="J238" s="287"/>
      <c r="K238" s="287"/>
      <c r="L238" s="287"/>
      <c r="M238" s="287"/>
      <c r="N238" s="287"/>
      <c r="O238" s="287"/>
      <c r="P238" s="290"/>
      <c r="Q238" s="287"/>
      <c r="R238" s="265"/>
      <c r="S238" s="296"/>
      <c r="T238" s="296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7"/>
      <c r="F239" s="287"/>
      <c r="G239" s="287"/>
      <c r="H239" s="287"/>
      <c r="I239" s="287"/>
      <c r="J239" s="287"/>
      <c r="K239" s="287"/>
      <c r="L239" s="287"/>
      <c r="M239" s="287"/>
      <c r="N239" s="287"/>
      <c r="O239" s="287"/>
      <c r="P239" s="290"/>
      <c r="Q239" s="287"/>
      <c r="R239" s="265"/>
      <c r="S239" s="296"/>
      <c r="T239" s="296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7"/>
      <c r="F240" s="287"/>
      <c r="G240" s="287"/>
      <c r="H240" s="287"/>
      <c r="I240" s="287"/>
      <c r="J240" s="287"/>
      <c r="K240" s="287"/>
      <c r="L240" s="287"/>
      <c r="M240" s="287"/>
      <c r="N240" s="287"/>
      <c r="O240" s="287"/>
      <c r="P240" s="290"/>
      <c r="Q240" s="287"/>
      <c r="R240" s="265"/>
      <c r="S240" s="296"/>
      <c r="T240" s="296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7"/>
      <c r="F241" s="287"/>
      <c r="G241" s="287"/>
      <c r="H241" s="287"/>
      <c r="I241" s="287"/>
      <c r="J241" s="287"/>
      <c r="K241" s="287"/>
      <c r="L241" s="287"/>
      <c r="M241" s="287"/>
      <c r="N241" s="287"/>
      <c r="O241" s="287"/>
      <c r="P241" s="290"/>
      <c r="Q241" s="287"/>
      <c r="R241" s="265"/>
      <c r="S241" s="296"/>
      <c r="T241" s="296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7"/>
      <c r="F242" s="287"/>
      <c r="G242" s="287"/>
      <c r="H242" s="287"/>
      <c r="I242" s="287"/>
      <c r="J242" s="287"/>
      <c r="K242" s="287"/>
      <c r="L242" s="287"/>
      <c r="M242" s="287"/>
      <c r="N242" s="287"/>
      <c r="O242" s="287"/>
      <c r="P242" s="290"/>
      <c r="Q242" s="287"/>
      <c r="R242" s="265"/>
      <c r="S242" s="296"/>
      <c r="T242" s="296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7"/>
      <c r="F243" s="287"/>
      <c r="G243" s="287"/>
      <c r="H243" s="287"/>
      <c r="I243" s="287"/>
      <c r="J243" s="287"/>
      <c r="K243" s="287"/>
      <c r="L243" s="287"/>
      <c r="M243" s="287"/>
      <c r="N243" s="287"/>
      <c r="O243" s="287"/>
      <c r="P243" s="290"/>
      <c r="Q243" s="287"/>
      <c r="R243" s="265"/>
      <c r="S243" s="296"/>
      <c r="T243" s="296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7"/>
      <c r="F244" s="287"/>
      <c r="G244" s="287"/>
      <c r="H244" s="287"/>
      <c r="I244" s="287"/>
      <c r="J244" s="287"/>
      <c r="K244" s="287"/>
      <c r="L244" s="287"/>
      <c r="M244" s="287"/>
      <c r="N244" s="287"/>
      <c r="O244" s="287"/>
      <c r="P244" s="290"/>
      <c r="Q244" s="287"/>
      <c r="R244" s="265"/>
      <c r="S244" s="296"/>
      <c r="T244" s="296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7"/>
      <c r="F245" s="287"/>
      <c r="G245" s="287"/>
      <c r="H245" s="287"/>
      <c r="I245" s="287"/>
      <c r="J245" s="287"/>
      <c r="K245" s="287"/>
      <c r="L245" s="287"/>
      <c r="M245" s="287"/>
      <c r="N245" s="287"/>
      <c r="O245" s="287"/>
      <c r="P245" s="290"/>
      <c r="Q245" s="287"/>
      <c r="R245" s="265"/>
      <c r="S245" s="296"/>
      <c r="T245" s="296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7"/>
      <c r="F246" s="287"/>
      <c r="G246" s="287"/>
      <c r="H246" s="287"/>
      <c r="I246" s="287"/>
      <c r="J246" s="287"/>
      <c r="K246" s="287"/>
      <c r="L246" s="287"/>
      <c r="M246" s="287"/>
      <c r="N246" s="287"/>
      <c r="O246" s="287"/>
      <c r="P246" s="290"/>
      <c r="Q246" s="287"/>
      <c r="R246" s="265"/>
      <c r="S246" s="296"/>
      <c r="T246" s="296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7"/>
      <c r="F247" s="287"/>
      <c r="G247" s="287"/>
      <c r="H247" s="287"/>
      <c r="I247" s="287"/>
      <c r="J247" s="287"/>
      <c r="K247" s="287"/>
      <c r="L247" s="287"/>
      <c r="M247" s="287"/>
      <c r="N247" s="287"/>
      <c r="O247" s="287"/>
      <c r="P247" s="290"/>
      <c r="Q247" s="287"/>
      <c r="R247" s="265"/>
      <c r="S247" s="296"/>
      <c r="T247" s="296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7"/>
      <c r="F248" s="287"/>
      <c r="G248" s="287"/>
      <c r="H248" s="287"/>
      <c r="I248" s="287"/>
      <c r="J248" s="287"/>
      <c r="K248" s="287"/>
      <c r="L248" s="287"/>
      <c r="M248" s="287"/>
      <c r="N248" s="287"/>
      <c r="O248" s="287"/>
      <c r="P248" s="290"/>
      <c r="Q248" s="287"/>
      <c r="R248" s="265"/>
      <c r="S248" s="296"/>
      <c r="T248" s="296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7"/>
      <c r="F249" s="287"/>
      <c r="G249" s="287"/>
      <c r="H249" s="287"/>
      <c r="I249" s="287"/>
      <c r="J249" s="287"/>
      <c r="K249" s="287"/>
      <c r="L249" s="287"/>
      <c r="M249" s="287"/>
      <c r="N249" s="287"/>
      <c r="O249" s="287"/>
      <c r="P249" s="290"/>
      <c r="Q249" s="287"/>
      <c r="R249" s="265"/>
      <c r="S249" s="296"/>
      <c r="T249" s="296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7"/>
      <c r="F250" s="287"/>
      <c r="G250" s="287"/>
      <c r="H250" s="287"/>
      <c r="I250" s="287"/>
      <c r="J250" s="287"/>
      <c r="K250" s="287"/>
      <c r="L250" s="287"/>
      <c r="M250" s="287"/>
      <c r="N250" s="287"/>
      <c r="O250" s="287"/>
      <c r="P250" s="290"/>
      <c r="Q250" s="287"/>
      <c r="R250" s="265"/>
      <c r="S250" s="296"/>
      <c r="T250" s="296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7"/>
      <c r="F251" s="287"/>
      <c r="G251" s="287"/>
      <c r="H251" s="287"/>
      <c r="I251" s="287"/>
      <c r="J251" s="287"/>
      <c r="K251" s="287"/>
      <c r="L251" s="287"/>
      <c r="M251" s="287"/>
      <c r="N251" s="287"/>
      <c r="O251" s="287"/>
      <c r="P251" s="290"/>
      <c r="Q251" s="287"/>
      <c r="R251" s="265"/>
      <c r="S251" s="296"/>
      <c r="T251" s="296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7"/>
      <c r="F252" s="287"/>
      <c r="G252" s="287"/>
      <c r="H252" s="287"/>
      <c r="I252" s="287"/>
      <c r="J252" s="287"/>
      <c r="K252" s="287"/>
      <c r="L252" s="287"/>
      <c r="M252" s="287"/>
      <c r="N252" s="287"/>
      <c r="O252" s="287"/>
      <c r="P252" s="290"/>
      <c r="Q252" s="287"/>
      <c r="R252" s="265"/>
      <c r="S252" s="296"/>
      <c r="T252" s="296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7"/>
      <c r="F253" s="287"/>
      <c r="G253" s="287"/>
      <c r="H253" s="287"/>
      <c r="I253" s="287"/>
      <c r="J253" s="287"/>
      <c r="K253" s="287"/>
      <c r="L253" s="287"/>
      <c r="M253" s="287"/>
      <c r="N253" s="287"/>
      <c r="O253" s="287"/>
      <c r="P253" s="290"/>
      <c r="Q253" s="287"/>
      <c r="R253" s="265"/>
      <c r="S253" s="296"/>
      <c r="T253" s="296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7"/>
      <c r="F254" s="287"/>
      <c r="G254" s="287"/>
      <c r="H254" s="287"/>
      <c r="I254" s="287"/>
      <c r="J254" s="287"/>
      <c r="K254" s="287"/>
      <c r="L254" s="287"/>
      <c r="M254" s="287"/>
      <c r="N254" s="287"/>
      <c r="O254" s="287"/>
      <c r="P254" s="290"/>
      <c r="Q254" s="287"/>
      <c r="R254" s="265"/>
      <c r="S254" s="296"/>
      <c r="T254" s="296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7"/>
      <c r="F255" s="287"/>
      <c r="G255" s="287"/>
      <c r="H255" s="287"/>
      <c r="I255" s="287"/>
      <c r="J255" s="287"/>
      <c r="K255" s="287"/>
      <c r="L255" s="287"/>
      <c r="M255" s="287"/>
      <c r="N255" s="287"/>
      <c r="O255" s="287"/>
      <c r="P255" s="290"/>
      <c r="Q255" s="287"/>
      <c r="R255" s="265"/>
      <c r="S255" s="296"/>
      <c r="T255" s="296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7"/>
      <c r="F256" s="287"/>
      <c r="G256" s="287"/>
      <c r="H256" s="287"/>
      <c r="I256" s="287"/>
      <c r="J256" s="287"/>
      <c r="K256" s="287"/>
      <c r="L256" s="287"/>
      <c r="M256" s="287"/>
      <c r="N256" s="287"/>
      <c r="O256" s="287"/>
      <c r="P256" s="290"/>
      <c r="Q256" s="287"/>
      <c r="R256" s="265"/>
      <c r="S256" s="296"/>
      <c r="T256" s="296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7"/>
      <c r="F257" s="287"/>
      <c r="G257" s="287"/>
      <c r="H257" s="287"/>
      <c r="I257" s="287"/>
      <c r="J257" s="287"/>
      <c r="K257" s="287"/>
      <c r="L257" s="287"/>
      <c r="M257" s="287"/>
      <c r="N257" s="287"/>
      <c r="O257" s="287"/>
      <c r="P257" s="290"/>
      <c r="Q257" s="287"/>
      <c r="R257" s="265"/>
      <c r="S257" s="296"/>
      <c r="T257" s="296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7"/>
      <c r="F258" s="287"/>
      <c r="G258" s="287"/>
      <c r="H258" s="287"/>
      <c r="I258" s="287"/>
      <c r="J258" s="287"/>
      <c r="K258" s="287"/>
      <c r="L258" s="287"/>
      <c r="M258" s="287"/>
      <c r="N258" s="287"/>
      <c r="O258" s="287"/>
      <c r="P258" s="290"/>
      <c r="Q258" s="287"/>
      <c r="R258" s="265"/>
      <c r="S258" s="296"/>
      <c r="T258" s="296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7"/>
      <c r="F259" s="287"/>
      <c r="G259" s="287"/>
      <c r="H259" s="287"/>
      <c r="I259" s="287"/>
      <c r="J259" s="287"/>
      <c r="K259" s="287"/>
      <c r="L259" s="287"/>
      <c r="M259" s="287"/>
      <c r="N259" s="287"/>
      <c r="O259" s="287"/>
      <c r="P259" s="290"/>
      <c r="Q259" s="287"/>
      <c r="R259" s="265"/>
      <c r="S259" s="296"/>
      <c r="T259" s="296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7"/>
      <c r="F260" s="287"/>
      <c r="G260" s="287"/>
      <c r="H260" s="287"/>
      <c r="I260" s="287"/>
      <c r="J260" s="287"/>
      <c r="K260" s="287"/>
      <c r="L260" s="287"/>
      <c r="M260" s="287"/>
      <c r="N260" s="287"/>
      <c r="O260" s="287"/>
      <c r="P260" s="290"/>
      <c r="Q260" s="287"/>
      <c r="R260" s="265"/>
      <c r="S260" s="296"/>
      <c r="T260" s="296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7"/>
      <c r="F261" s="287"/>
      <c r="G261" s="287"/>
      <c r="H261" s="287"/>
      <c r="I261" s="287"/>
      <c r="J261" s="287"/>
      <c r="K261" s="287"/>
      <c r="L261" s="287"/>
      <c r="M261" s="287"/>
      <c r="N261" s="287"/>
      <c r="O261" s="287"/>
      <c r="P261" s="290"/>
      <c r="Q261" s="287"/>
      <c r="R261" s="265"/>
      <c r="S261" s="296"/>
      <c r="T261" s="296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7"/>
      <c r="F262" s="287"/>
      <c r="G262" s="287"/>
      <c r="H262" s="287"/>
      <c r="I262" s="287"/>
      <c r="J262" s="287"/>
      <c r="K262" s="287"/>
      <c r="L262" s="287"/>
      <c r="M262" s="287"/>
      <c r="N262" s="287"/>
      <c r="O262" s="287"/>
      <c r="P262" s="290"/>
      <c r="Q262" s="287"/>
      <c r="R262" s="265"/>
      <c r="S262" s="296"/>
      <c r="T262" s="296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7"/>
      <c r="F263" s="287"/>
      <c r="G263" s="287"/>
      <c r="H263" s="287"/>
      <c r="I263" s="287"/>
      <c r="J263" s="287"/>
      <c r="K263" s="287"/>
      <c r="L263" s="287"/>
      <c r="M263" s="287"/>
      <c r="N263" s="287"/>
      <c r="O263" s="287"/>
      <c r="P263" s="290"/>
      <c r="Q263" s="287"/>
      <c r="R263" s="265"/>
      <c r="S263" s="296"/>
      <c r="T263" s="296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7"/>
      <c r="F264" s="287"/>
      <c r="G264" s="287"/>
      <c r="H264" s="287"/>
      <c r="I264" s="287"/>
      <c r="J264" s="287"/>
      <c r="K264" s="287"/>
      <c r="L264" s="287"/>
      <c r="M264" s="287"/>
      <c r="N264" s="287"/>
      <c r="O264" s="287"/>
      <c r="P264" s="290"/>
      <c r="Q264" s="287"/>
      <c r="R264" s="265"/>
      <c r="S264" s="296"/>
      <c r="T264" s="296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7"/>
      <c r="F265" s="287"/>
      <c r="G265" s="287"/>
      <c r="H265" s="287"/>
      <c r="I265" s="287"/>
      <c r="J265" s="287"/>
      <c r="K265" s="287"/>
      <c r="L265" s="287"/>
      <c r="M265" s="287"/>
      <c r="N265" s="287"/>
      <c r="O265" s="287"/>
      <c r="P265" s="290"/>
      <c r="Q265" s="287"/>
      <c r="R265" s="265"/>
      <c r="S265" s="296"/>
      <c r="T265" s="296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7"/>
      <c r="F266" s="287"/>
      <c r="G266" s="287"/>
      <c r="H266" s="287"/>
      <c r="I266" s="287"/>
      <c r="J266" s="287"/>
      <c r="K266" s="287"/>
      <c r="L266" s="287"/>
      <c r="M266" s="287"/>
      <c r="N266" s="287"/>
      <c r="O266" s="287"/>
      <c r="P266" s="290"/>
      <c r="Q266" s="287"/>
      <c r="R266" s="265"/>
      <c r="S266" s="296"/>
      <c r="T266" s="296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7"/>
      <c r="F267" s="287"/>
      <c r="G267" s="287"/>
      <c r="H267" s="287"/>
      <c r="I267" s="287"/>
      <c r="J267" s="287"/>
      <c r="K267" s="287"/>
      <c r="L267" s="287"/>
      <c r="M267" s="287"/>
      <c r="N267" s="287"/>
      <c r="O267" s="287"/>
      <c r="P267" s="290"/>
      <c r="Q267" s="287"/>
      <c r="R267" s="265"/>
      <c r="S267" s="296"/>
      <c r="T267" s="296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7"/>
      <c r="F268" s="287"/>
      <c r="G268" s="287"/>
      <c r="H268" s="287"/>
      <c r="I268" s="287"/>
      <c r="J268" s="287"/>
      <c r="K268" s="287"/>
      <c r="L268" s="287"/>
      <c r="M268" s="287"/>
      <c r="N268" s="287"/>
      <c r="O268" s="287"/>
      <c r="P268" s="290"/>
      <c r="Q268" s="287"/>
      <c r="R268" s="265"/>
      <c r="S268" s="296"/>
      <c r="T268" s="296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7"/>
      <c r="F269" s="287"/>
      <c r="G269" s="287"/>
      <c r="H269" s="287"/>
      <c r="I269" s="287"/>
      <c r="J269" s="287"/>
      <c r="K269" s="287"/>
      <c r="L269" s="287"/>
      <c r="M269" s="287"/>
      <c r="N269" s="287"/>
      <c r="O269" s="287"/>
      <c r="P269" s="290"/>
      <c r="Q269" s="287"/>
      <c r="R269" s="265"/>
      <c r="S269" s="296"/>
      <c r="T269" s="296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7"/>
      <c r="F270" s="287"/>
      <c r="G270" s="287"/>
      <c r="H270" s="287"/>
      <c r="I270" s="287"/>
      <c r="J270" s="287"/>
      <c r="K270" s="287"/>
      <c r="L270" s="287"/>
      <c r="M270" s="287"/>
      <c r="N270" s="287"/>
      <c r="O270" s="287"/>
      <c r="P270" s="290"/>
      <c r="Q270" s="287"/>
      <c r="R270" s="265"/>
      <c r="S270" s="296"/>
      <c r="T270" s="296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7"/>
      <c r="F271" s="287"/>
      <c r="G271" s="287"/>
      <c r="H271" s="287"/>
      <c r="I271" s="287"/>
      <c r="J271" s="287"/>
      <c r="K271" s="287"/>
      <c r="L271" s="287"/>
      <c r="M271" s="287"/>
      <c r="N271" s="287"/>
      <c r="O271" s="287"/>
      <c r="P271" s="290"/>
      <c r="Q271" s="287"/>
      <c r="R271" s="265"/>
      <c r="S271" s="296"/>
      <c r="T271" s="296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7"/>
      <c r="F272" s="287"/>
      <c r="G272" s="287"/>
      <c r="H272" s="287"/>
      <c r="I272" s="287"/>
      <c r="J272" s="287"/>
      <c r="K272" s="287"/>
      <c r="L272" s="287"/>
      <c r="M272" s="287"/>
      <c r="N272" s="287"/>
      <c r="O272" s="287"/>
      <c r="P272" s="290"/>
      <c r="Q272" s="287"/>
      <c r="R272" s="265"/>
      <c r="S272" s="296"/>
      <c r="T272" s="296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7"/>
      <c r="F273" s="287"/>
      <c r="G273" s="287"/>
      <c r="H273" s="287"/>
      <c r="I273" s="287"/>
      <c r="J273" s="287"/>
      <c r="K273" s="287"/>
      <c r="L273" s="287"/>
      <c r="M273" s="287"/>
      <c r="N273" s="287"/>
      <c r="O273" s="287"/>
      <c r="P273" s="290"/>
      <c r="Q273" s="287"/>
      <c r="R273" s="265"/>
      <c r="S273" s="296"/>
      <c r="T273" s="296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7"/>
      <c r="F274" s="287"/>
      <c r="G274" s="287"/>
      <c r="H274" s="287"/>
      <c r="I274" s="287"/>
      <c r="J274" s="287"/>
      <c r="K274" s="287"/>
      <c r="L274" s="287"/>
      <c r="M274" s="287"/>
      <c r="N274" s="287"/>
      <c r="O274" s="287"/>
      <c r="P274" s="290"/>
      <c r="Q274" s="287"/>
      <c r="R274" s="265"/>
      <c r="S274" s="296"/>
      <c r="T274" s="296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7"/>
      <c r="F275" s="287"/>
      <c r="G275" s="287"/>
      <c r="H275" s="287"/>
      <c r="I275" s="287"/>
      <c r="J275" s="287"/>
      <c r="K275" s="287"/>
      <c r="L275" s="287"/>
      <c r="M275" s="287"/>
      <c r="N275" s="287"/>
      <c r="O275" s="287"/>
      <c r="P275" s="290"/>
      <c r="Q275" s="287"/>
      <c r="R275" s="265"/>
      <c r="S275" s="296"/>
      <c r="T275" s="296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7"/>
      <c r="F276" s="287"/>
      <c r="G276" s="287"/>
      <c r="H276" s="287"/>
      <c r="I276" s="287"/>
      <c r="J276" s="287"/>
      <c r="K276" s="287"/>
      <c r="L276" s="287"/>
      <c r="M276" s="287"/>
      <c r="N276" s="287"/>
      <c r="O276" s="287"/>
      <c r="P276" s="290"/>
      <c r="Q276" s="287"/>
      <c r="R276" s="265"/>
      <c r="S276" s="296"/>
      <c r="T276" s="296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7"/>
      <c r="F277" s="287"/>
      <c r="G277" s="287"/>
      <c r="H277" s="287"/>
      <c r="I277" s="287"/>
      <c r="J277" s="287"/>
      <c r="K277" s="287"/>
      <c r="L277" s="287"/>
      <c r="M277" s="287"/>
      <c r="N277" s="287"/>
      <c r="O277" s="287"/>
      <c r="P277" s="290"/>
      <c r="Q277" s="287"/>
      <c r="R277" s="265"/>
      <c r="S277" s="296"/>
      <c r="T277" s="296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7"/>
      <c r="F278" s="287"/>
      <c r="G278" s="287"/>
      <c r="H278" s="287"/>
      <c r="I278" s="287"/>
      <c r="J278" s="287"/>
      <c r="K278" s="287"/>
      <c r="L278" s="287"/>
      <c r="M278" s="287"/>
      <c r="N278" s="287"/>
      <c r="O278" s="287"/>
      <c r="P278" s="290"/>
      <c r="Q278" s="287"/>
      <c r="R278" s="265"/>
      <c r="S278" s="296"/>
      <c r="T278" s="296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7"/>
      <c r="F279" s="287"/>
      <c r="G279" s="287"/>
      <c r="H279" s="287"/>
      <c r="I279" s="287"/>
      <c r="J279" s="287"/>
      <c r="K279" s="287"/>
      <c r="L279" s="287"/>
      <c r="M279" s="287"/>
      <c r="N279" s="287"/>
      <c r="O279" s="287"/>
      <c r="P279" s="290"/>
      <c r="Q279" s="287"/>
      <c r="R279" s="265"/>
      <c r="S279" s="296"/>
      <c r="T279" s="296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7"/>
      <c r="F280" s="287"/>
      <c r="G280" s="287"/>
      <c r="H280" s="287"/>
      <c r="I280" s="287"/>
      <c r="J280" s="287"/>
      <c r="K280" s="287"/>
      <c r="L280" s="287"/>
      <c r="M280" s="287"/>
      <c r="N280" s="287"/>
      <c r="O280" s="287"/>
      <c r="P280" s="290"/>
      <c r="Q280" s="287"/>
      <c r="R280" s="265"/>
      <c r="S280" s="296"/>
      <c r="T280" s="296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7"/>
      <c r="F281" s="287"/>
      <c r="G281" s="287"/>
      <c r="H281" s="287"/>
      <c r="I281" s="287"/>
      <c r="J281" s="287"/>
      <c r="K281" s="287"/>
      <c r="L281" s="287"/>
      <c r="M281" s="287"/>
      <c r="N281" s="287"/>
      <c r="O281" s="287"/>
      <c r="P281" s="290"/>
      <c r="Q281" s="287"/>
      <c r="R281" s="265"/>
      <c r="S281" s="296"/>
      <c r="T281" s="296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7"/>
      <c r="F282" s="287"/>
      <c r="G282" s="287"/>
      <c r="H282" s="287"/>
      <c r="I282" s="287"/>
      <c r="J282" s="287"/>
      <c r="K282" s="287"/>
      <c r="L282" s="287"/>
      <c r="M282" s="287"/>
      <c r="N282" s="287"/>
      <c r="O282" s="287"/>
      <c r="P282" s="290"/>
      <c r="Q282" s="287"/>
      <c r="R282" s="265"/>
      <c r="S282" s="296"/>
      <c r="T282" s="296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7"/>
      <c r="F283" s="287"/>
      <c r="G283" s="287"/>
      <c r="H283" s="287"/>
      <c r="I283" s="287"/>
      <c r="J283" s="287"/>
      <c r="K283" s="287"/>
      <c r="L283" s="287"/>
      <c r="M283" s="287"/>
      <c r="N283" s="287"/>
      <c r="O283" s="287"/>
      <c r="P283" s="290"/>
      <c r="Q283" s="287"/>
      <c r="R283" s="265"/>
      <c r="S283" s="296"/>
      <c r="T283" s="296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7"/>
      <c r="F284" s="287"/>
      <c r="G284" s="287"/>
      <c r="H284" s="287"/>
      <c r="I284" s="287"/>
      <c r="J284" s="287"/>
      <c r="K284" s="287"/>
      <c r="L284" s="287"/>
      <c r="M284" s="287"/>
      <c r="N284" s="287"/>
      <c r="O284" s="287"/>
      <c r="P284" s="290"/>
      <c r="Q284" s="287"/>
      <c r="R284" s="265"/>
      <c r="S284" s="296"/>
      <c r="T284" s="296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7"/>
      <c r="F285" s="287"/>
      <c r="G285" s="287"/>
      <c r="H285" s="287"/>
      <c r="I285" s="287"/>
      <c r="J285" s="287"/>
      <c r="K285" s="287"/>
      <c r="L285" s="287"/>
      <c r="M285" s="287"/>
      <c r="N285" s="287"/>
      <c r="O285" s="287"/>
      <c r="P285" s="290"/>
      <c r="Q285" s="287"/>
      <c r="R285" s="265"/>
      <c r="S285" s="296"/>
      <c r="T285" s="296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7"/>
      <c r="F286" s="287"/>
      <c r="G286" s="287"/>
      <c r="H286" s="287"/>
      <c r="I286" s="287"/>
      <c r="J286" s="287"/>
      <c r="K286" s="287"/>
      <c r="L286" s="287"/>
      <c r="M286" s="287"/>
      <c r="N286" s="287"/>
      <c r="O286" s="287"/>
      <c r="P286" s="290"/>
      <c r="Q286" s="287"/>
      <c r="R286" s="265"/>
      <c r="S286" s="296"/>
      <c r="T286" s="296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7"/>
      <c r="F287" s="287"/>
      <c r="G287" s="287"/>
      <c r="H287" s="287"/>
      <c r="I287" s="287"/>
      <c r="J287" s="287"/>
      <c r="K287" s="287"/>
      <c r="L287" s="287"/>
      <c r="M287" s="287"/>
      <c r="N287" s="287"/>
      <c r="O287" s="287"/>
      <c r="P287" s="290"/>
      <c r="Q287" s="287"/>
      <c r="R287" s="265"/>
      <c r="S287" s="296"/>
      <c r="T287" s="296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7"/>
      <c r="F288" s="287"/>
      <c r="G288" s="287"/>
      <c r="H288" s="287"/>
      <c r="I288" s="287"/>
      <c r="J288" s="287"/>
      <c r="K288" s="287"/>
      <c r="L288" s="287"/>
      <c r="M288" s="287"/>
      <c r="N288" s="287"/>
      <c r="O288" s="287"/>
      <c r="P288" s="290"/>
      <c r="Q288" s="287"/>
      <c r="R288" s="265"/>
      <c r="S288" s="296"/>
      <c r="T288" s="296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7"/>
      <c r="F289" s="287"/>
      <c r="G289" s="287"/>
      <c r="H289" s="287"/>
      <c r="I289" s="287"/>
      <c r="J289" s="287"/>
      <c r="K289" s="287"/>
      <c r="L289" s="287"/>
      <c r="M289" s="287"/>
      <c r="N289" s="287"/>
      <c r="O289" s="287"/>
      <c r="P289" s="290"/>
      <c r="Q289" s="287"/>
      <c r="R289" s="265"/>
      <c r="S289" s="296"/>
      <c r="T289" s="296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7"/>
      <c r="F290" s="287"/>
      <c r="G290" s="287"/>
      <c r="H290" s="287"/>
      <c r="I290" s="287"/>
      <c r="J290" s="287"/>
      <c r="K290" s="287"/>
      <c r="L290" s="287"/>
      <c r="M290" s="287"/>
      <c r="N290" s="287"/>
      <c r="O290" s="287"/>
      <c r="P290" s="290"/>
      <c r="Q290" s="287"/>
      <c r="R290" s="265"/>
      <c r="S290" s="296"/>
      <c r="T290" s="296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7"/>
      <c r="F291" s="287"/>
      <c r="G291" s="287"/>
      <c r="H291" s="287"/>
      <c r="I291" s="287"/>
      <c r="J291" s="287"/>
      <c r="K291" s="287"/>
      <c r="L291" s="287"/>
      <c r="M291" s="287"/>
      <c r="N291" s="287"/>
      <c r="O291" s="287"/>
      <c r="P291" s="290"/>
      <c r="Q291" s="287"/>
      <c r="R291" s="265"/>
      <c r="S291" s="296"/>
      <c r="T291" s="296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7"/>
      <c r="F292" s="287"/>
      <c r="G292" s="287"/>
      <c r="H292" s="287"/>
      <c r="I292" s="287"/>
      <c r="J292" s="287"/>
      <c r="K292" s="287"/>
      <c r="L292" s="287"/>
      <c r="M292" s="287"/>
      <c r="N292" s="287"/>
      <c r="O292" s="287"/>
      <c r="P292" s="290"/>
      <c r="Q292" s="287"/>
      <c r="R292" s="265"/>
      <c r="S292" s="296"/>
      <c r="T292" s="296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7"/>
      <c r="F293" s="287"/>
      <c r="G293" s="287"/>
      <c r="H293" s="287"/>
      <c r="I293" s="287"/>
      <c r="J293" s="287"/>
      <c r="K293" s="287"/>
      <c r="L293" s="287"/>
      <c r="M293" s="287"/>
      <c r="N293" s="287"/>
      <c r="O293" s="287"/>
      <c r="P293" s="290"/>
      <c r="Q293" s="287"/>
      <c r="R293" s="265"/>
      <c r="S293" s="296"/>
      <c r="T293" s="296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7"/>
      <c r="F294" s="287"/>
      <c r="G294" s="287"/>
      <c r="H294" s="287"/>
      <c r="I294" s="287"/>
      <c r="J294" s="287"/>
      <c r="K294" s="287"/>
      <c r="L294" s="287"/>
      <c r="M294" s="287"/>
      <c r="N294" s="287"/>
      <c r="O294" s="287"/>
      <c r="P294" s="290"/>
      <c r="Q294" s="287"/>
      <c r="R294" s="265"/>
      <c r="S294" s="296"/>
      <c r="T294" s="296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7"/>
      <c r="F295" s="287"/>
      <c r="G295" s="287"/>
      <c r="H295" s="287"/>
      <c r="I295" s="287"/>
      <c r="J295" s="287"/>
      <c r="K295" s="287"/>
      <c r="L295" s="287"/>
      <c r="M295" s="287"/>
      <c r="N295" s="287"/>
      <c r="O295" s="287"/>
      <c r="P295" s="290"/>
      <c r="Q295" s="287"/>
      <c r="R295" s="265"/>
      <c r="S295" s="296"/>
      <c r="T295" s="296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7"/>
      <c r="F296" s="287"/>
      <c r="G296" s="287"/>
      <c r="H296" s="287"/>
      <c r="I296" s="287"/>
      <c r="J296" s="287"/>
      <c r="K296" s="287"/>
      <c r="L296" s="287"/>
      <c r="M296" s="287"/>
      <c r="N296" s="287"/>
      <c r="O296" s="287"/>
      <c r="P296" s="290"/>
      <c r="Q296" s="287"/>
      <c r="R296" s="265"/>
      <c r="S296" s="296"/>
      <c r="T296" s="296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7"/>
      <c r="F297" s="287"/>
      <c r="G297" s="287"/>
      <c r="H297" s="287"/>
      <c r="I297" s="287"/>
      <c r="J297" s="287"/>
      <c r="K297" s="287"/>
      <c r="L297" s="287"/>
      <c r="M297" s="287"/>
      <c r="N297" s="287"/>
      <c r="O297" s="287"/>
      <c r="P297" s="290"/>
      <c r="Q297" s="287"/>
      <c r="R297" s="265"/>
      <c r="S297" s="296"/>
      <c r="T297" s="296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7"/>
      <c r="F298" s="287"/>
      <c r="G298" s="287"/>
      <c r="H298" s="287"/>
      <c r="I298" s="287"/>
      <c r="J298" s="287"/>
      <c r="K298" s="287"/>
      <c r="L298" s="287"/>
      <c r="M298" s="287"/>
      <c r="N298" s="287"/>
      <c r="O298" s="287"/>
      <c r="P298" s="290"/>
      <c r="Q298" s="287"/>
      <c r="R298" s="265"/>
      <c r="S298" s="296"/>
      <c r="T298" s="296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/>
      <c r="P299" s="290"/>
      <c r="Q299" s="287"/>
      <c r="R299" s="265"/>
      <c r="S299" s="296"/>
      <c r="T299" s="296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7"/>
      <c r="F300" s="287"/>
      <c r="G300" s="287"/>
      <c r="H300" s="287"/>
      <c r="I300" s="287"/>
      <c r="J300" s="287"/>
      <c r="K300" s="287"/>
      <c r="L300" s="287"/>
      <c r="M300" s="287"/>
      <c r="N300" s="287"/>
      <c r="O300" s="287"/>
      <c r="P300" s="290"/>
      <c r="Q300" s="287"/>
      <c r="R300" s="265"/>
      <c r="S300" s="296"/>
      <c r="T300" s="296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7"/>
      <c r="F301" s="287"/>
      <c r="G301" s="287"/>
      <c r="H301" s="287"/>
      <c r="I301" s="287"/>
      <c r="J301" s="287"/>
      <c r="K301" s="287"/>
      <c r="L301" s="287"/>
      <c r="M301" s="287"/>
      <c r="N301" s="287"/>
      <c r="O301" s="287"/>
      <c r="P301" s="290"/>
      <c r="Q301" s="287"/>
      <c r="R301" s="265"/>
      <c r="S301" s="296"/>
      <c r="T301" s="296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7"/>
      <c r="F302" s="287"/>
      <c r="G302" s="287"/>
      <c r="H302" s="287"/>
      <c r="I302" s="287"/>
      <c r="J302" s="287"/>
      <c r="K302" s="287"/>
      <c r="L302" s="287"/>
      <c r="M302" s="287"/>
      <c r="N302" s="287"/>
      <c r="O302" s="287"/>
      <c r="P302" s="290"/>
      <c r="Q302" s="287"/>
      <c r="R302" s="265"/>
      <c r="S302" s="296"/>
      <c r="T302" s="296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7"/>
      <c r="F303" s="287"/>
      <c r="G303" s="287"/>
      <c r="H303" s="287"/>
      <c r="I303" s="287"/>
      <c r="J303" s="287"/>
      <c r="K303" s="287"/>
      <c r="L303" s="287"/>
      <c r="M303" s="287"/>
      <c r="N303" s="287"/>
      <c r="O303" s="287"/>
      <c r="P303" s="290"/>
      <c r="Q303" s="287"/>
      <c r="R303" s="265"/>
      <c r="S303" s="296"/>
      <c r="T303" s="296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7"/>
      <c r="F304" s="287"/>
      <c r="G304" s="287"/>
      <c r="H304" s="287"/>
      <c r="I304" s="287"/>
      <c r="J304" s="287"/>
      <c r="K304" s="287"/>
      <c r="L304" s="287"/>
      <c r="M304" s="287"/>
      <c r="N304" s="287"/>
      <c r="O304" s="287"/>
      <c r="P304" s="290"/>
      <c r="Q304" s="287"/>
      <c r="R304" s="265"/>
      <c r="S304" s="296"/>
      <c r="T304" s="296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7"/>
      <c r="F305" s="287"/>
      <c r="G305" s="287"/>
      <c r="H305" s="287"/>
      <c r="I305" s="287"/>
      <c r="J305" s="287"/>
      <c r="K305" s="287"/>
      <c r="L305" s="287"/>
      <c r="M305" s="287"/>
      <c r="N305" s="287"/>
      <c r="O305" s="287"/>
      <c r="P305" s="290"/>
      <c r="Q305" s="287"/>
      <c r="R305" s="265"/>
      <c r="S305" s="296"/>
      <c r="T305" s="296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7"/>
      <c r="F306" s="287"/>
      <c r="G306" s="287"/>
      <c r="H306" s="287"/>
      <c r="I306" s="287"/>
      <c r="J306" s="287"/>
      <c r="K306" s="287"/>
      <c r="L306" s="287"/>
      <c r="M306" s="287"/>
      <c r="N306" s="287"/>
      <c r="O306" s="287"/>
      <c r="P306" s="290"/>
      <c r="Q306" s="287"/>
      <c r="R306" s="265"/>
      <c r="S306" s="296"/>
      <c r="T306" s="296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7"/>
      <c r="F307" s="287"/>
      <c r="G307" s="287"/>
      <c r="H307" s="287"/>
      <c r="I307" s="287"/>
      <c r="J307" s="287"/>
      <c r="K307" s="287"/>
      <c r="L307" s="287"/>
      <c r="M307" s="287"/>
      <c r="N307" s="287"/>
      <c r="O307" s="287"/>
      <c r="P307" s="290"/>
      <c r="Q307" s="287"/>
      <c r="R307" s="265"/>
      <c r="S307" s="296"/>
      <c r="T307" s="296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7"/>
      <c r="F308" s="287"/>
      <c r="G308" s="287"/>
      <c r="H308" s="287"/>
      <c r="I308" s="287"/>
      <c r="J308" s="287"/>
      <c r="K308" s="287"/>
      <c r="L308" s="287"/>
      <c r="M308" s="287"/>
      <c r="N308" s="287"/>
      <c r="O308" s="287"/>
      <c r="P308" s="290"/>
      <c r="Q308" s="287"/>
      <c r="R308" s="265"/>
      <c r="S308" s="296"/>
      <c r="T308" s="296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7"/>
      <c r="F309" s="287"/>
      <c r="G309" s="287"/>
      <c r="H309" s="287"/>
      <c r="I309" s="287"/>
      <c r="J309" s="287"/>
      <c r="K309" s="287"/>
      <c r="L309" s="287"/>
      <c r="M309" s="287"/>
      <c r="N309" s="287"/>
      <c r="O309" s="287"/>
      <c r="P309" s="290"/>
      <c r="Q309" s="287"/>
      <c r="R309" s="265"/>
      <c r="S309" s="296"/>
      <c r="T309" s="296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7"/>
      <c r="F310" s="287"/>
      <c r="G310" s="287"/>
      <c r="H310" s="287"/>
      <c r="I310" s="287"/>
      <c r="J310" s="287"/>
      <c r="K310" s="287"/>
      <c r="L310" s="287"/>
      <c r="M310" s="287"/>
      <c r="N310" s="287"/>
      <c r="O310" s="287"/>
      <c r="P310" s="290"/>
      <c r="Q310" s="287"/>
      <c r="R310" s="265"/>
      <c r="S310" s="296"/>
      <c r="T310" s="296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7"/>
      <c r="F311" s="287"/>
      <c r="G311" s="287"/>
      <c r="H311" s="287"/>
      <c r="I311" s="287"/>
      <c r="J311" s="287"/>
      <c r="K311" s="287"/>
      <c r="L311" s="287"/>
      <c r="M311" s="287"/>
      <c r="N311" s="287"/>
      <c r="O311" s="287"/>
      <c r="P311" s="290"/>
      <c r="Q311" s="287"/>
      <c r="R311" s="265"/>
      <c r="S311" s="296"/>
      <c r="T311" s="296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7"/>
      <c r="F312" s="287"/>
      <c r="G312" s="287"/>
      <c r="H312" s="287"/>
      <c r="I312" s="287"/>
      <c r="J312" s="287"/>
      <c r="K312" s="287"/>
      <c r="L312" s="287"/>
      <c r="M312" s="287"/>
      <c r="N312" s="287"/>
      <c r="O312" s="287"/>
      <c r="P312" s="290"/>
      <c r="Q312" s="287"/>
      <c r="R312" s="265"/>
      <c r="S312" s="296"/>
      <c r="T312" s="296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7"/>
      <c r="F313" s="287"/>
      <c r="G313" s="287"/>
      <c r="H313" s="287"/>
      <c r="I313" s="287"/>
      <c r="J313" s="287"/>
      <c r="K313" s="287"/>
      <c r="L313" s="287"/>
      <c r="M313" s="287"/>
      <c r="N313" s="287"/>
      <c r="O313" s="287"/>
      <c r="P313" s="290"/>
      <c r="Q313" s="287"/>
      <c r="R313" s="265"/>
      <c r="S313" s="296"/>
      <c r="T313" s="296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7"/>
      <c r="F314" s="287"/>
      <c r="G314" s="287"/>
      <c r="H314" s="287"/>
      <c r="I314" s="287"/>
      <c r="J314" s="287"/>
      <c r="K314" s="287"/>
      <c r="L314" s="287"/>
      <c r="M314" s="287"/>
      <c r="N314" s="287"/>
      <c r="O314" s="287"/>
      <c r="P314" s="290"/>
      <c r="Q314" s="287"/>
      <c r="R314" s="265"/>
      <c r="S314" s="296"/>
      <c r="T314" s="296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7"/>
      <c r="F315" s="287"/>
      <c r="G315" s="287"/>
      <c r="H315" s="287"/>
      <c r="I315" s="287"/>
      <c r="J315" s="287"/>
      <c r="K315" s="287"/>
      <c r="L315" s="287"/>
      <c r="M315" s="287"/>
      <c r="N315" s="287"/>
      <c r="O315" s="287"/>
      <c r="P315" s="290"/>
      <c r="Q315" s="287"/>
      <c r="R315" s="265"/>
      <c r="S315" s="296"/>
      <c r="T315" s="296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7"/>
      <c r="F316" s="287"/>
      <c r="G316" s="287"/>
      <c r="H316" s="287"/>
      <c r="I316" s="287"/>
      <c r="J316" s="287"/>
      <c r="K316" s="287"/>
      <c r="L316" s="287"/>
      <c r="M316" s="287"/>
      <c r="N316" s="287"/>
      <c r="O316" s="287"/>
      <c r="P316" s="290"/>
      <c r="Q316" s="287"/>
      <c r="R316" s="265"/>
      <c r="S316" s="296"/>
      <c r="T316" s="296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7"/>
      <c r="F317" s="287"/>
      <c r="G317" s="287"/>
      <c r="H317" s="287"/>
      <c r="I317" s="287"/>
      <c r="J317" s="287"/>
      <c r="K317" s="287"/>
      <c r="L317" s="287"/>
      <c r="M317" s="287"/>
      <c r="N317" s="287"/>
      <c r="O317" s="287"/>
      <c r="P317" s="290"/>
      <c r="Q317" s="287"/>
      <c r="R317" s="265"/>
      <c r="S317" s="296"/>
      <c r="T317" s="296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7"/>
      <c r="F318" s="287"/>
      <c r="G318" s="287"/>
      <c r="H318" s="287"/>
      <c r="I318" s="287"/>
      <c r="J318" s="287"/>
      <c r="K318" s="287"/>
      <c r="L318" s="287"/>
      <c r="M318" s="287"/>
      <c r="N318" s="287"/>
      <c r="O318" s="287"/>
      <c r="P318" s="290"/>
      <c r="Q318" s="287"/>
      <c r="R318" s="265"/>
      <c r="S318" s="296"/>
      <c r="T318" s="296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7"/>
      <c r="F319" s="287"/>
      <c r="G319" s="287"/>
      <c r="H319" s="287"/>
      <c r="I319" s="287"/>
      <c r="J319" s="287"/>
      <c r="K319" s="287"/>
      <c r="L319" s="287"/>
      <c r="M319" s="287"/>
      <c r="N319" s="287"/>
      <c r="O319" s="287"/>
      <c r="P319" s="290"/>
      <c r="Q319" s="287"/>
      <c r="R319" s="265"/>
      <c r="S319" s="296"/>
      <c r="T319" s="296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7"/>
      <c r="F320" s="287"/>
      <c r="G320" s="287"/>
      <c r="H320" s="287"/>
      <c r="I320" s="287"/>
      <c r="J320" s="287"/>
      <c r="K320" s="287"/>
      <c r="L320" s="287"/>
      <c r="M320" s="287"/>
      <c r="N320" s="287"/>
      <c r="O320" s="287"/>
      <c r="P320" s="290"/>
      <c r="Q320" s="287"/>
      <c r="R320" s="265"/>
      <c r="S320" s="296"/>
      <c r="T320" s="296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7"/>
      <c r="F321" s="287"/>
      <c r="G321" s="287"/>
      <c r="H321" s="287"/>
      <c r="I321" s="287"/>
      <c r="J321" s="287"/>
      <c r="K321" s="287"/>
      <c r="L321" s="287"/>
      <c r="M321" s="287"/>
      <c r="N321" s="287"/>
      <c r="O321" s="287"/>
      <c r="P321" s="290"/>
      <c r="Q321" s="287"/>
      <c r="R321" s="265"/>
      <c r="S321" s="296"/>
      <c r="T321" s="296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7"/>
      <c r="F322" s="287"/>
      <c r="G322" s="287"/>
      <c r="H322" s="287"/>
      <c r="I322" s="287"/>
      <c r="J322" s="287"/>
      <c r="K322" s="287"/>
      <c r="L322" s="287"/>
      <c r="M322" s="287"/>
      <c r="N322" s="287"/>
      <c r="O322" s="287"/>
      <c r="P322" s="290"/>
      <c r="Q322" s="287"/>
      <c r="R322" s="265"/>
      <c r="S322" s="296"/>
      <c r="T322" s="296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7"/>
      <c r="F323" s="287"/>
      <c r="G323" s="287"/>
      <c r="H323" s="287"/>
      <c r="I323" s="287"/>
      <c r="J323" s="287"/>
      <c r="K323" s="287"/>
      <c r="L323" s="287"/>
      <c r="M323" s="287"/>
      <c r="N323" s="287"/>
      <c r="O323" s="287"/>
      <c r="P323" s="290"/>
      <c r="Q323" s="287"/>
      <c r="R323" s="265"/>
      <c r="S323" s="296"/>
      <c r="T323" s="296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7"/>
      <c r="F324" s="287"/>
      <c r="G324" s="287"/>
      <c r="H324" s="287"/>
      <c r="I324" s="287"/>
      <c r="J324" s="287"/>
      <c r="K324" s="287"/>
      <c r="L324" s="287"/>
      <c r="M324" s="287"/>
      <c r="N324" s="287"/>
      <c r="O324" s="287"/>
      <c r="P324" s="290"/>
      <c r="Q324" s="287"/>
      <c r="R324" s="265"/>
      <c r="S324" s="296"/>
      <c r="T324" s="296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7"/>
      <c r="F325" s="287"/>
      <c r="G325" s="287"/>
      <c r="H325" s="287"/>
      <c r="I325" s="287"/>
      <c r="J325" s="287"/>
      <c r="K325" s="287"/>
      <c r="L325" s="287"/>
      <c r="M325" s="287"/>
      <c r="N325" s="287"/>
      <c r="O325" s="287"/>
      <c r="P325" s="290"/>
      <c r="Q325" s="287"/>
      <c r="R325" s="265"/>
      <c r="S325" s="296"/>
      <c r="T325" s="296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7"/>
      <c r="F326" s="287"/>
      <c r="G326" s="287"/>
      <c r="H326" s="287"/>
      <c r="I326" s="287"/>
      <c r="J326" s="287"/>
      <c r="K326" s="287"/>
      <c r="L326" s="287"/>
      <c r="M326" s="287"/>
      <c r="N326" s="287"/>
      <c r="O326" s="287"/>
      <c r="P326" s="290"/>
      <c r="Q326" s="287"/>
      <c r="R326" s="265"/>
      <c r="S326" s="296"/>
      <c r="T326" s="296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7"/>
      <c r="F327" s="287"/>
      <c r="G327" s="287"/>
      <c r="H327" s="287"/>
      <c r="I327" s="287"/>
      <c r="J327" s="287"/>
      <c r="K327" s="287"/>
      <c r="L327" s="287"/>
      <c r="M327" s="287"/>
      <c r="N327" s="287"/>
      <c r="O327" s="287"/>
      <c r="P327" s="290"/>
      <c r="Q327" s="287"/>
      <c r="R327" s="265"/>
      <c r="S327" s="296"/>
      <c r="T327" s="296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7"/>
      <c r="F328" s="287"/>
      <c r="G328" s="287"/>
      <c r="H328" s="287"/>
      <c r="I328" s="287"/>
      <c r="J328" s="287"/>
      <c r="K328" s="287"/>
      <c r="L328" s="287"/>
      <c r="M328" s="287"/>
      <c r="N328" s="287"/>
      <c r="O328" s="287"/>
      <c r="P328" s="290"/>
      <c r="Q328" s="287"/>
      <c r="R328" s="265"/>
      <c r="S328" s="296"/>
      <c r="T328" s="296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7"/>
      <c r="F329" s="287"/>
      <c r="G329" s="287"/>
      <c r="H329" s="287"/>
      <c r="I329" s="287"/>
      <c r="J329" s="287"/>
      <c r="K329" s="287"/>
      <c r="L329" s="287"/>
      <c r="M329" s="287"/>
      <c r="N329" s="287"/>
      <c r="O329" s="287"/>
      <c r="P329" s="290"/>
      <c r="Q329" s="287"/>
      <c r="R329" s="265"/>
      <c r="S329" s="296"/>
      <c r="T329" s="296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7"/>
      <c r="F330" s="287"/>
      <c r="G330" s="287"/>
      <c r="H330" s="287"/>
      <c r="I330" s="287"/>
      <c r="J330" s="287"/>
      <c r="K330" s="287"/>
      <c r="L330" s="287"/>
      <c r="M330" s="287"/>
      <c r="N330" s="287"/>
      <c r="O330" s="287"/>
      <c r="P330" s="290"/>
      <c r="Q330" s="287"/>
      <c r="R330" s="265"/>
      <c r="S330" s="296"/>
      <c r="T330" s="296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7"/>
      <c r="F331" s="287"/>
      <c r="G331" s="287"/>
      <c r="H331" s="287"/>
      <c r="I331" s="287"/>
      <c r="J331" s="287"/>
      <c r="K331" s="287"/>
      <c r="L331" s="287"/>
      <c r="M331" s="287"/>
      <c r="N331" s="287"/>
      <c r="O331" s="287"/>
      <c r="P331" s="290"/>
      <c r="Q331" s="287"/>
      <c r="R331" s="265"/>
      <c r="S331" s="296"/>
      <c r="T331" s="296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7"/>
      <c r="F332" s="287"/>
      <c r="G332" s="287"/>
      <c r="H332" s="287"/>
      <c r="I332" s="287"/>
      <c r="J332" s="287"/>
      <c r="K332" s="287"/>
      <c r="L332" s="287"/>
      <c r="M332" s="287"/>
      <c r="N332" s="287"/>
      <c r="O332" s="287"/>
      <c r="P332" s="290"/>
      <c r="Q332" s="287"/>
      <c r="R332" s="265"/>
      <c r="S332" s="296"/>
      <c r="T332" s="296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7"/>
      <c r="F333" s="287"/>
      <c r="G333" s="287"/>
      <c r="H333" s="287"/>
      <c r="I333" s="287"/>
      <c r="J333" s="287"/>
      <c r="K333" s="287"/>
      <c r="L333" s="287"/>
      <c r="M333" s="287"/>
      <c r="N333" s="287"/>
      <c r="O333" s="287"/>
      <c r="P333" s="290"/>
      <c r="Q333" s="287"/>
      <c r="R333" s="265"/>
      <c r="S333" s="296"/>
      <c r="T333" s="296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7"/>
      <c r="F334" s="287"/>
      <c r="G334" s="287"/>
      <c r="H334" s="287"/>
      <c r="I334" s="287"/>
      <c r="J334" s="287"/>
      <c r="K334" s="287"/>
      <c r="L334" s="287"/>
      <c r="M334" s="287"/>
      <c r="N334" s="287"/>
      <c r="O334" s="287"/>
      <c r="P334" s="290"/>
      <c r="Q334" s="287"/>
      <c r="R334" s="265"/>
      <c r="S334" s="296"/>
      <c r="T334" s="296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7"/>
      <c r="F335" s="287"/>
      <c r="G335" s="287"/>
      <c r="H335" s="287"/>
      <c r="I335" s="287"/>
      <c r="J335" s="287"/>
      <c r="K335" s="287"/>
      <c r="L335" s="287"/>
      <c r="M335" s="287"/>
      <c r="N335" s="287"/>
      <c r="O335" s="287"/>
      <c r="P335" s="290"/>
      <c r="Q335" s="287"/>
      <c r="R335" s="265"/>
      <c r="S335" s="296"/>
      <c r="T335" s="296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7"/>
      <c r="F336" s="287"/>
      <c r="G336" s="287"/>
      <c r="H336" s="287"/>
      <c r="I336" s="287"/>
      <c r="J336" s="287"/>
      <c r="K336" s="287"/>
      <c r="L336" s="287"/>
      <c r="M336" s="287"/>
      <c r="N336" s="287"/>
      <c r="O336" s="287"/>
      <c r="P336" s="290"/>
      <c r="Q336" s="287"/>
      <c r="R336" s="265"/>
      <c r="S336" s="296"/>
      <c r="T336" s="296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7"/>
      <c r="F337" s="287"/>
      <c r="G337" s="287"/>
      <c r="H337" s="287"/>
      <c r="I337" s="287"/>
      <c r="J337" s="287"/>
      <c r="K337" s="287"/>
      <c r="L337" s="287"/>
      <c r="M337" s="287"/>
      <c r="N337" s="287"/>
      <c r="O337" s="287"/>
      <c r="P337" s="290"/>
      <c r="Q337" s="287"/>
      <c r="R337" s="265"/>
      <c r="S337" s="296"/>
      <c r="T337" s="296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7"/>
      <c r="F338" s="287"/>
      <c r="G338" s="287"/>
      <c r="H338" s="287"/>
      <c r="I338" s="287"/>
      <c r="J338" s="287"/>
      <c r="K338" s="287"/>
      <c r="L338" s="287"/>
      <c r="M338" s="287"/>
      <c r="N338" s="287"/>
      <c r="O338" s="287"/>
      <c r="P338" s="290"/>
      <c r="Q338" s="287"/>
      <c r="R338" s="265"/>
      <c r="S338" s="296"/>
      <c r="T338" s="296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7"/>
      <c r="F339" s="287"/>
      <c r="G339" s="287"/>
      <c r="H339" s="287"/>
      <c r="I339" s="287"/>
      <c r="J339" s="287"/>
      <c r="K339" s="287"/>
      <c r="L339" s="287"/>
      <c r="M339" s="287"/>
      <c r="N339" s="287"/>
      <c r="O339" s="287"/>
      <c r="P339" s="290"/>
      <c r="Q339" s="287"/>
      <c r="R339" s="265"/>
      <c r="S339" s="296"/>
      <c r="T339" s="296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7"/>
      <c r="F340" s="287"/>
      <c r="G340" s="287"/>
      <c r="H340" s="287"/>
      <c r="I340" s="287"/>
      <c r="J340" s="287"/>
      <c r="K340" s="287"/>
      <c r="L340" s="287"/>
      <c r="M340" s="287"/>
      <c r="N340" s="287"/>
      <c r="O340" s="287"/>
      <c r="P340" s="290"/>
      <c r="Q340" s="287"/>
      <c r="R340" s="265"/>
      <c r="S340" s="296"/>
      <c r="T340" s="296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7"/>
      <c r="F341" s="287"/>
      <c r="G341" s="287"/>
      <c r="H341" s="287"/>
      <c r="I341" s="287"/>
      <c r="J341" s="287"/>
      <c r="K341" s="287"/>
      <c r="L341" s="287"/>
      <c r="M341" s="287"/>
      <c r="N341" s="287"/>
      <c r="O341" s="287"/>
      <c r="P341" s="290"/>
      <c r="Q341" s="287"/>
      <c r="R341" s="265"/>
      <c r="S341" s="296"/>
      <c r="T341" s="296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7"/>
      <c r="F342" s="287"/>
      <c r="G342" s="287"/>
      <c r="H342" s="287"/>
      <c r="I342" s="287"/>
      <c r="J342" s="287"/>
      <c r="K342" s="287"/>
      <c r="L342" s="287"/>
      <c r="M342" s="287"/>
      <c r="N342" s="287"/>
      <c r="O342" s="287"/>
      <c r="P342" s="290"/>
      <c r="Q342" s="287"/>
      <c r="R342" s="265"/>
      <c r="S342" s="296"/>
      <c r="T342" s="296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7"/>
      <c r="F343" s="287"/>
      <c r="G343" s="287"/>
      <c r="H343" s="287"/>
      <c r="I343" s="287"/>
      <c r="J343" s="287"/>
      <c r="K343" s="287"/>
      <c r="L343" s="287"/>
      <c r="M343" s="287"/>
      <c r="N343" s="287"/>
      <c r="O343" s="287"/>
      <c r="P343" s="290"/>
      <c r="Q343" s="287"/>
      <c r="R343" s="265"/>
      <c r="S343" s="296"/>
      <c r="T343" s="296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7"/>
      <c r="F344" s="287"/>
      <c r="G344" s="287"/>
      <c r="H344" s="287"/>
      <c r="I344" s="287"/>
      <c r="J344" s="287"/>
      <c r="K344" s="287"/>
      <c r="L344" s="287"/>
      <c r="M344" s="287"/>
      <c r="N344" s="287"/>
      <c r="O344" s="287"/>
      <c r="P344" s="290"/>
      <c r="Q344" s="287"/>
      <c r="R344" s="265"/>
      <c r="S344" s="296"/>
      <c r="T344" s="296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7"/>
      <c r="F345" s="287"/>
      <c r="G345" s="287"/>
      <c r="H345" s="287"/>
      <c r="I345" s="287"/>
      <c r="J345" s="287"/>
      <c r="K345" s="287"/>
      <c r="L345" s="287"/>
      <c r="M345" s="287"/>
      <c r="N345" s="287"/>
      <c r="O345" s="287"/>
      <c r="P345" s="290"/>
      <c r="Q345" s="287"/>
      <c r="R345" s="265"/>
      <c r="S345" s="296"/>
      <c r="T345" s="296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7"/>
      <c r="F346" s="287"/>
      <c r="G346" s="287"/>
      <c r="H346" s="287"/>
      <c r="I346" s="287"/>
      <c r="J346" s="287"/>
      <c r="K346" s="287"/>
      <c r="L346" s="287"/>
      <c r="M346" s="287"/>
      <c r="N346" s="287"/>
      <c r="O346" s="287"/>
      <c r="P346" s="290"/>
      <c r="Q346" s="287"/>
      <c r="R346" s="265"/>
      <c r="S346" s="296"/>
      <c r="T346" s="296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7"/>
      <c r="F347" s="287"/>
      <c r="G347" s="287"/>
      <c r="H347" s="287"/>
      <c r="I347" s="287"/>
      <c r="J347" s="287"/>
      <c r="K347" s="287"/>
      <c r="L347" s="287"/>
      <c r="M347" s="287"/>
      <c r="N347" s="287"/>
      <c r="O347" s="287"/>
      <c r="P347" s="290"/>
      <c r="Q347" s="287"/>
      <c r="R347" s="265"/>
      <c r="S347" s="296"/>
      <c r="T347" s="296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7"/>
      <c r="F348" s="287"/>
      <c r="G348" s="287"/>
      <c r="H348" s="287"/>
      <c r="I348" s="287"/>
      <c r="J348" s="287"/>
      <c r="K348" s="287"/>
      <c r="L348" s="287"/>
      <c r="M348" s="287"/>
      <c r="N348" s="287"/>
      <c r="O348" s="287"/>
      <c r="P348" s="290"/>
      <c r="Q348" s="287"/>
      <c r="R348" s="265"/>
      <c r="S348" s="296"/>
      <c r="T348" s="296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7"/>
      <c r="F349" s="287"/>
      <c r="G349" s="287"/>
      <c r="H349" s="287"/>
      <c r="I349" s="287"/>
      <c r="J349" s="287"/>
      <c r="K349" s="287"/>
      <c r="L349" s="287"/>
      <c r="M349" s="287"/>
      <c r="N349" s="287"/>
      <c r="O349" s="287"/>
      <c r="P349" s="290"/>
      <c r="Q349" s="287"/>
      <c r="R349" s="265"/>
      <c r="S349" s="296"/>
      <c r="T349" s="296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7"/>
      <c r="F350" s="287"/>
      <c r="G350" s="287"/>
      <c r="H350" s="287"/>
      <c r="I350" s="287"/>
      <c r="J350" s="287"/>
      <c r="K350" s="287"/>
      <c r="L350" s="287"/>
      <c r="M350" s="287"/>
      <c r="N350" s="287"/>
      <c r="O350" s="287"/>
      <c r="P350" s="290"/>
      <c r="Q350" s="287"/>
      <c r="R350" s="265"/>
      <c r="S350" s="296"/>
      <c r="T350" s="296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7"/>
      <c r="F351" s="287"/>
      <c r="G351" s="287"/>
      <c r="H351" s="287"/>
      <c r="I351" s="287"/>
      <c r="J351" s="287"/>
      <c r="K351" s="287"/>
      <c r="L351" s="287"/>
      <c r="M351" s="287"/>
      <c r="N351" s="287"/>
      <c r="O351" s="287"/>
      <c r="P351" s="290"/>
      <c r="Q351" s="287"/>
      <c r="R351" s="265"/>
      <c r="S351" s="296"/>
      <c r="T351" s="296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7"/>
      <c r="F352" s="287"/>
      <c r="G352" s="287"/>
      <c r="H352" s="287"/>
      <c r="I352" s="287"/>
      <c r="J352" s="287"/>
      <c r="K352" s="287"/>
      <c r="L352" s="287"/>
      <c r="M352" s="287"/>
      <c r="N352" s="287"/>
      <c r="O352" s="287"/>
      <c r="P352" s="290"/>
      <c r="Q352" s="287"/>
      <c r="R352" s="265"/>
      <c r="S352" s="296"/>
      <c r="T352" s="296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7"/>
      <c r="F353" s="287"/>
      <c r="G353" s="287"/>
      <c r="H353" s="287"/>
      <c r="I353" s="287"/>
      <c r="J353" s="287"/>
      <c r="K353" s="287"/>
      <c r="L353" s="287"/>
      <c r="M353" s="287"/>
      <c r="N353" s="287"/>
      <c r="O353" s="287"/>
      <c r="P353" s="290"/>
      <c r="Q353" s="287"/>
      <c r="R353" s="265"/>
      <c r="S353" s="296"/>
      <c r="T353" s="296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7"/>
      <c r="F354" s="287"/>
      <c r="G354" s="287"/>
      <c r="H354" s="287"/>
      <c r="I354" s="287"/>
      <c r="J354" s="287"/>
      <c r="K354" s="287"/>
      <c r="L354" s="287"/>
      <c r="M354" s="287"/>
      <c r="N354" s="287"/>
      <c r="O354" s="287"/>
      <c r="P354" s="290"/>
      <c r="Q354" s="287"/>
      <c r="R354" s="265"/>
      <c r="S354" s="296"/>
      <c r="T354" s="296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7"/>
      <c r="F355" s="287"/>
      <c r="G355" s="287"/>
      <c r="H355" s="287"/>
      <c r="I355" s="287"/>
      <c r="J355" s="287"/>
      <c r="K355" s="287"/>
      <c r="L355" s="287"/>
      <c r="M355" s="287"/>
      <c r="N355" s="287"/>
      <c r="O355" s="287"/>
      <c r="P355" s="290"/>
      <c r="Q355" s="287"/>
      <c r="R355" s="265"/>
      <c r="S355" s="296"/>
      <c r="T355" s="296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7"/>
      <c r="F356" s="287"/>
      <c r="G356" s="287"/>
      <c r="H356" s="287"/>
      <c r="I356" s="287"/>
      <c r="J356" s="287"/>
      <c r="K356" s="287"/>
      <c r="L356" s="287"/>
      <c r="M356" s="287"/>
      <c r="N356" s="287"/>
      <c r="O356" s="287"/>
      <c r="P356" s="290"/>
      <c r="Q356" s="287"/>
      <c r="R356" s="265"/>
      <c r="S356" s="296"/>
      <c r="T356" s="296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7"/>
      <c r="F357" s="287"/>
      <c r="G357" s="287"/>
      <c r="H357" s="287"/>
      <c r="I357" s="287"/>
      <c r="J357" s="287"/>
      <c r="K357" s="287"/>
      <c r="L357" s="287"/>
      <c r="M357" s="287"/>
      <c r="N357" s="287"/>
      <c r="O357" s="287"/>
      <c r="P357" s="290"/>
      <c r="Q357" s="287"/>
      <c r="R357" s="265"/>
      <c r="S357" s="296"/>
      <c r="T357" s="296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7"/>
      <c r="F358" s="287"/>
      <c r="G358" s="287"/>
      <c r="H358" s="287"/>
      <c r="I358" s="287"/>
      <c r="J358" s="287"/>
      <c r="K358" s="287"/>
      <c r="L358" s="287"/>
      <c r="M358" s="287"/>
      <c r="N358" s="287"/>
      <c r="O358" s="287"/>
      <c r="P358" s="290"/>
      <c r="Q358" s="287"/>
      <c r="R358" s="265"/>
      <c r="S358" s="296"/>
      <c r="T358" s="296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7"/>
      <c r="F359" s="287"/>
      <c r="G359" s="287"/>
      <c r="H359" s="287"/>
      <c r="I359" s="287"/>
      <c r="J359" s="287"/>
      <c r="K359" s="287"/>
      <c r="L359" s="287"/>
      <c r="M359" s="287"/>
      <c r="N359" s="287"/>
      <c r="O359" s="287"/>
      <c r="P359" s="290"/>
      <c r="Q359" s="287"/>
      <c r="R359" s="265"/>
      <c r="S359" s="296"/>
      <c r="T359" s="296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7"/>
      <c r="F360" s="287"/>
      <c r="G360" s="287"/>
      <c r="H360" s="287"/>
      <c r="I360" s="287"/>
      <c r="J360" s="287"/>
      <c r="K360" s="287"/>
      <c r="L360" s="287"/>
      <c r="M360" s="287"/>
      <c r="N360" s="287"/>
      <c r="O360" s="287"/>
      <c r="P360" s="290"/>
      <c r="Q360" s="287"/>
      <c r="R360" s="265"/>
      <c r="S360" s="296"/>
      <c r="T360" s="296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7"/>
      <c r="F361" s="287"/>
      <c r="G361" s="287"/>
      <c r="H361" s="287"/>
      <c r="I361" s="287"/>
      <c r="J361" s="287"/>
      <c r="K361" s="287"/>
      <c r="L361" s="287"/>
      <c r="M361" s="287"/>
      <c r="N361" s="287"/>
      <c r="O361" s="287"/>
      <c r="P361" s="290"/>
      <c r="Q361" s="287"/>
      <c r="R361" s="265"/>
      <c r="S361" s="296"/>
      <c r="T361" s="296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7"/>
      <c r="F362" s="287"/>
      <c r="G362" s="287"/>
      <c r="H362" s="287"/>
      <c r="I362" s="287"/>
      <c r="J362" s="287"/>
      <c r="K362" s="287"/>
      <c r="L362" s="287"/>
      <c r="M362" s="287"/>
      <c r="N362" s="287"/>
      <c r="O362" s="287"/>
      <c r="P362" s="290"/>
      <c r="Q362" s="287"/>
      <c r="R362" s="265"/>
      <c r="S362" s="296"/>
      <c r="T362" s="296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7"/>
      <c r="F363" s="287"/>
      <c r="G363" s="287"/>
      <c r="H363" s="287"/>
      <c r="I363" s="287"/>
      <c r="J363" s="287"/>
      <c r="K363" s="287"/>
      <c r="L363" s="287"/>
      <c r="M363" s="287"/>
      <c r="N363" s="287"/>
      <c r="O363" s="287"/>
      <c r="P363" s="290"/>
      <c r="Q363" s="287"/>
      <c r="R363" s="265"/>
      <c r="S363" s="296"/>
      <c r="T363" s="296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7"/>
      <c r="F364" s="287"/>
      <c r="G364" s="287"/>
      <c r="H364" s="287"/>
      <c r="I364" s="287"/>
      <c r="J364" s="287"/>
      <c r="K364" s="287"/>
      <c r="L364" s="287"/>
      <c r="M364" s="287"/>
      <c r="N364" s="287"/>
      <c r="O364" s="287"/>
      <c r="P364" s="290"/>
      <c r="Q364" s="287"/>
      <c r="R364" s="265"/>
      <c r="S364" s="296"/>
      <c r="T364" s="296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7"/>
      <c r="F365" s="287"/>
      <c r="G365" s="287"/>
      <c r="H365" s="287"/>
      <c r="I365" s="287"/>
      <c r="J365" s="287"/>
      <c r="K365" s="287"/>
      <c r="L365" s="287"/>
      <c r="M365" s="287"/>
      <c r="N365" s="287"/>
      <c r="O365" s="287"/>
      <c r="P365" s="290"/>
      <c r="Q365" s="287"/>
      <c r="R365" s="265"/>
      <c r="S365" s="296"/>
      <c r="T365" s="296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7"/>
      <c r="F366" s="287"/>
      <c r="G366" s="287"/>
      <c r="H366" s="287"/>
      <c r="I366" s="287"/>
      <c r="J366" s="287"/>
      <c r="K366" s="287"/>
      <c r="L366" s="287"/>
      <c r="M366" s="287"/>
      <c r="N366" s="287"/>
      <c r="O366" s="287"/>
      <c r="P366" s="290"/>
      <c r="Q366" s="287"/>
      <c r="R366" s="265"/>
      <c r="S366" s="296"/>
      <c r="T366" s="296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7"/>
      <c r="F367" s="287"/>
      <c r="G367" s="287"/>
      <c r="H367" s="287"/>
      <c r="I367" s="287"/>
      <c r="J367" s="287"/>
      <c r="K367" s="287"/>
      <c r="L367" s="287"/>
      <c r="M367" s="287"/>
      <c r="N367" s="287"/>
      <c r="O367" s="287"/>
      <c r="P367" s="290"/>
      <c r="Q367" s="287"/>
      <c r="R367" s="265"/>
      <c r="S367" s="296"/>
      <c r="T367" s="296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7"/>
      <c r="F368" s="287"/>
      <c r="G368" s="287"/>
      <c r="H368" s="287"/>
      <c r="I368" s="287"/>
      <c r="J368" s="287"/>
      <c r="K368" s="287"/>
      <c r="L368" s="287"/>
      <c r="M368" s="287"/>
      <c r="N368" s="287"/>
      <c r="O368" s="287"/>
      <c r="P368" s="290"/>
      <c r="Q368" s="287"/>
      <c r="R368" s="265"/>
      <c r="S368" s="296"/>
      <c r="T368" s="296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7"/>
      <c r="F369" s="287"/>
      <c r="G369" s="287"/>
      <c r="H369" s="287"/>
      <c r="I369" s="287"/>
      <c r="J369" s="287"/>
      <c r="K369" s="287"/>
      <c r="L369" s="287"/>
      <c r="M369" s="287"/>
      <c r="N369" s="287"/>
      <c r="O369" s="287"/>
      <c r="P369" s="290"/>
      <c r="Q369" s="287"/>
      <c r="R369" s="265"/>
      <c r="S369" s="296"/>
      <c r="T369" s="296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7"/>
      <c r="F370" s="287"/>
      <c r="G370" s="287"/>
      <c r="H370" s="287"/>
      <c r="I370" s="287"/>
      <c r="J370" s="287"/>
      <c r="K370" s="287"/>
      <c r="L370" s="287"/>
      <c r="M370" s="287"/>
      <c r="N370" s="287"/>
      <c r="O370" s="287"/>
      <c r="P370" s="290"/>
      <c r="Q370" s="287"/>
      <c r="R370" s="265"/>
      <c r="S370" s="296"/>
      <c r="T370" s="296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7"/>
      <c r="F371" s="287"/>
      <c r="G371" s="287"/>
      <c r="H371" s="287"/>
      <c r="I371" s="287"/>
      <c r="J371" s="287"/>
      <c r="K371" s="287"/>
      <c r="L371" s="287"/>
      <c r="M371" s="287"/>
      <c r="N371" s="287"/>
      <c r="O371" s="287"/>
      <c r="P371" s="290"/>
      <c r="Q371" s="287"/>
      <c r="R371" s="265"/>
      <c r="S371" s="296"/>
      <c r="T371" s="296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7"/>
      <c r="F372" s="287"/>
      <c r="G372" s="287"/>
      <c r="H372" s="287"/>
      <c r="I372" s="287"/>
      <c r="J372" s="287"/>
      <c r="K372" s="287"/>
      <c r="L372" s="287"/>
      <c r="M372" s="287"/>
      <c r="N372" s="287"/>
      <c r="O372" s="287"/>
      <c r="P372" s="290"/>
      <c r="Q372" s="287"/>
      <c r="R372" s="265"/>
      <c r="S372" s="296"/>
      <c r="T372" s="296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7"/>
      <c r="F373" s="287"/>
      <c r="G373" s="287"/>
      <c r="H373" s="287"/>
      <c r="I373" s="287"/>
      <c r="J373" s="287"/>
      <c r="K373" s="287"/>
      <c r="L373" s="287"/>
      <c r="M373" s="287"/>
      <c r="N373" s="287"/>
      <c r="O373" s="287"/>
      <c r="P373" s="290"/>
      <c r="Q373" s="287"/>
      <c r="R373" s="265"/>
      <c r="S373" s="296"/>
      <c r="T373" s="296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7"/>
      <c r="F374" s="287"/>
      <c r="G374" s="287"/>
      <c r="H374" s="287"/>
      <c r="I374" s="287"/>
      <c r="J374" s="287"/>
      <c r="K374" s="287"/>
      <c r="L374" s="287"/>
      <c r="M374" s="287"/>
      <c r="N374" s="287"/>
      <c r="O374" s="287"/>
      <c r="P374" s="290"/>
      <c r="Q374" s="287"/>
      <c r="R374" s="265"/>
      <c r="S374" s="296"/>
      <c r="T374" s="296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7"/>
      <c r="F375" s="287"/>
      <c r="G375" s="287"/>
      <c r="H375" s="287"/>
      <c r="I375" s="287"/>
      <c r="J375" s="287"/>
      <c r="K375" s="287"/>
      <c r="L375" s="287"/>
      <c r="M375" s="287"/>
      <c r="N375" s="287"/>
      <c r="O375" s="287"/>
      <c r="P375" s="290"/>
      <c r="Q375" s="287"/>
      <c r="R375" s="265"/>
      <c r="S375" s="296"/>
      <c r="T375" s="296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7"/>
      <c r="F376" s="287"/>
      <c r="G376" s="287"/>
      <c r="H376" s="287"/>
      <c r="I376" s="287"/>
      <c r="J376" s="287"/>
      <c r="K376" s="287"/>
      <c r="L376" s="287"/>
      <c r="M376" s="287"/>
      <c r="N376" s="287"/>
      <c r="O376" s="287"/>
      <c r="P376" s="290"/>
      <c r="Q376" s="287"/>
      <c r="R376" s="265"/>
      <c r="S376" s="296"/>
      <c r="T376" s="296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7"/>
      <c r="F377" s="287"/>
      <c r="G377" s="287"/>
      <c r="H377" s="287"/>
      <c r="I377" s="287"/>
      <c r="J377" s="287"/>
      <c r="K377" s="287"/>
      <c r="L377" s="287"/>
      <c r="M377" s="287"/>
      <c r="N377" s="287"/>
      <c r="O377" s="287"/>
      <c r="P377" s="290"/>
      <c r="Q377" s="287"/>
      <c r="R377" s="265"/>
      <c r="S377" s="296"/>
      <c r="T377" s="296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7"/>
      <c r="F378" s="287"/>
      <c r="G378" s="287"/>
      <c r="H378" s="287"/>
      <c r="I378" s="287"/>
      <c r="J378" s="287"/>
      <c r="K378" s="287"/>
      <c r="L378" s="287"/>
      <c r="M378" s="287"/>
      <c r="N378" s="287"/>
      <c r="O378" s="287"/>
      <c r="P378" s="290"/>
      <c r="Q378" s="287"/>
      <c r="R378" s="265"/>
      <c r="S378" s="296"/>
      <c r="T378" s="296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7"/>
      <c r="F379" s="287"/>
      <c r="G379" s="287"/>
      <c r="H379" s="287"/>
      <c r="I379" s="287"/>
      <c r="J379" s="287"/>
      <c r="K379" s="287"/>
      <c r="L379" s="287"/>
      <c r="M379" s="287"/>
      <c r="N379" s="287"/>
      <c r="O379" s="287"/>
      <c r="P379" s="290"/>
      <c r="Q379" s="287"/>
      <c r="R379" s="265"/>
      <c r="S379" s="296"/>
      <c r="T379" s="296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7"/>
      <c r="F380" s="287"/>
      <c r="G380" s="287"/>
      <c r="H380" s="287"/>
      <c r="I380" s="287"/>
      <c r="J380" s="287"/>
      <c r="K380" s="287"/>
      <c r="L380" s="287"/>
      <c r="M380" s="287"/>
      <c r="N380" s="287"/>
      <c r="O380" s="287"/>
      <c r="P380" s="290"/>
      <c r="Q380" s="287"/>
      <c r="R380" s="265"/>
      <c r="S380" s="296"/>
      <c r="T380" s="296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7"/>
      <c r="F381" s="287"/>
      <c r="G381" s="287"/>
      <c r="H381" s="287"/>
      <c r="I381" s="287"/>
      <c r="J381" s="287"/>
      <c r="K381" s="287"/>
      <c r="L381" s="287"/>
      <c r="M381" s="287"/>
      <c r="N381" s="287"/>
      <c r="O381" s="287"/>
      <c r="P381" s="290"/>
      <c r="Q381" s="287"/>
      <c r="R381" s="265"/>
      <c r="S381" s="296"/>
      <c r="T381" s="296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7"/>
      <c r="F382" s="287"/>
      <c r="G382" s="287"/>
      <c r="H382" s="287"/>
      <c r="I382" s="287"/>
      <c r="J382" s="287"/>
      <c r="K382" s="287"/>
      <c r="L382" s="287"/>
      <c r="M382" s="287"/>
      <c r="N382" s="287"/>
      <c r="O382" s="287"/>
      <c r="P382" s="290"/>
      <c r="Q382" s="287"/>
      <c r="R382" s="265"/>
      <c r="S382" s="296"/>
      <c r="T382" s="296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7"/>
      <c r="F383" s="287"/>
      <c r="G383" s="287"/>
      <c r="H383" s="287"/>
      <c r="I383" s="287"/>
      <c r="J383" s="287"/>
      <c r="K383" s="287"/>
      <c r="L383" s="287"/>
      <c r="M383" s="287"/>
      <c r="N383" s="287"/>
      <c r="O383" s="287"/>
      <c r="P383" s="290"/>
      <c r="Q383" s="287"/>
      <c r="R383" s="265"/>
      <c r="S383" s="296"/>
      <c r="T383" s="296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7"/>
      <c r="F384" s="287"/>
      <c r="G384" s="287"/>
      <c r="H384" s="287"/>
      <c r="I384" s="287"/>
      <c r="J384" s="287"/>
      <c r="K384" s="287"/>
      <c r="L384" s="287"/>
      <c r="M384" s="287"/>
      <c r="N384" s="287"/>
      <c r="O384" s="287"/>
      <c r="P384" s="290"/>
      <c r="Q384" s="287"/>
      <c r="R384" s="265"/>
      <c r="S384" s="296"/>
      <c r="T384" s="296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7"/>
      <c r="F385" s="287"/>
      <c r="G385" s="287"/>
      <c r="H385" s="287"/>
      <c r="I385" s="287"/>
      <c r="J385" s="287"/>
      <c r="K385" s="287"/>
      <c r="L385" s="287"/>
      <c r="M385" s="287"/>
      <c r="N385" s="287"/>
      <c r="O385" s="287"/>
      <c r="P385" s="290"/>
      <c r="Q385" s="287"/>
      <c r="R385" s="265"/>
      <c r="S385" s="296"/>
      <c r="T385" s="296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7"/>
      <c r="F386" s="287"/>
      <c r="G386" s="287"/>
      <c r="H386" s="287"/>
      <c r="I386" s="287"/>
      <c r="J386" s="287"/>
      <c r="K386" s="287"/>
      <c r="L386" s="287"/>
      <c r="M386" s="287"/>
      <c r="N386" s="287"/>
      <c r="O386" s="287"/>
      <c r="P386" s="290"/>
      <c r="Q386" s="287"/>
      <c r="R386" s="265"/>
      <c r="S386" s="296"/>
      <c r="T386" s="296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7"/>
      <c r="F387" s="287"/>
      <c r="G387" s="287"/>
      <c r="H387" s="287"/>
      <c r="I387" s="287"/>
      <c r="J387" s="287"/>
      <c r="K387" s="287"/>
      <c r="L387" s="287"/>
      <c r="M387" s="287"/>
      <c r="N387" s="287"/>
      <c r="O387" s="287"/>
      <c r="P387" s="290"/>
      <c r="Q387" s="287"/>
      <c r="R387" s="265"/>
      <c r="S387" s="296"/>
      <c r="T387" s="296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7"/>
      <c r="F388" s="287"/>
      <c r="G388" s="287"/>
      <c r="H388" s="287"/>
      <c r="I388" s="287"/>
      <c r="J388" s="287"/>
      <c r="K388" s="287"/>
      <c r="L388" s="287"/>
      <c r="M388" s="287"/>
      <c r="N388" s="287"/>
      <c r="O388" s="287"/>
      <c r="P388" s="290"/>
      <c r="Q388" s="287"/>
      <c r="R388" s="265"/>
      <c r="S388" s="296"/>
      <c r="T388" s="296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7"/>
      <c r="F389" s="287"/>
      <c r="G389" s="287"/>
      <c r="H389" s="287"/>
      <c r="I389" s="287"/>
      <c r="J389" s="287"/>
      <c r="K389" s="287"/>
      <c r="L389" s="287"/>
      <c r="M389" s="287"/>
      <c r="N389" s="287"/>
      <c r="O389" s="287"/>
      <c r="P389" s="290"/>
      <c r="Q389" s="287"/>
      <c r="R389" s="265"/>
      <c r="S389" s="296"/>
      <c r="T389" s="296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7"/>
      <c r="F390" s="287"/>
      <c r="G390" s="287"/>
      <c r="H390" s="287"/>
      <c r="I390" s="287"/>
      <c r="J390" s="287"/>
      <c r="K390" s="287"/>
      <c r="L390" s="287"/>
      <c r="M390" s="287"/>
      <c r="N390" s="287"/>
      <c r="O390" s="287"/>
      <c r="P390" s="290"/>
      <c r="Q390" s="287"/>
      <c r="R390" s="265"/>
      <c r="S390" s="296"/>
      <c r="T390" s="296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7"/>
      <c r="F391" s="287"/>
      <c r="G391" s="287"/>
      <c r="H391" s="287"/>
      <c r="I391" s="287"/>
      <c r="J391" s="287"/>
      <c r="K391" s="287"/>
      <c r="L391" s="287"/>
      <c r="M391" s="287"/>
      <c r="N391" s="287"/>
      <c r="O391" s="287"/>
      <c r="P391" s="290"/>
      <c r="Q391" s="287"/>
      <c r="R391" s="265"/>
      <c r="S391" s="296"/>
      <c r="T391" s="296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7"/>
      <c r="F392" s="287"/>
      <c r="G392" s="287"/>
      <c r="H392" s="287"/>
      <c r="I392" s="287"/>
      <c r="J392" s="287"/>
      <c r="K392" s="287"/>
      <c r="L392" s="287"/>
      <c r="M392" s="287"/>
      <c r="N392" s="287"/>
      <c r="O392" s="287"/>
      <c r="P392" s="290"/>
      <c r="Q392" s="287"/>
      <c r="R392" s="265"/>
      <c r="S392" s="296"/>
      <c r="T392" s="296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7"/>
      <c r="F393" s="287"/>
      <c r="G393" s="287"/>
      <c r="H393" s="287"/>
      <c r="I393" s="287"/>
      <c r="J393" s="287"/>
      <c r="K393" s="287"/>
      <c r="L393" s="287"/>
      <c r="M393" s="287"/>
      <c r="N393" s="287"/>
      <c r="O393" s="287"/>
      <c r="P393" s="290"/>
      <c r="Q393" s="287"/>
      <c r="R393" s="265"/>
      <c r="S393" s="296"/>
      <c r="T393" s="296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7"/>
      <c r="F394" s="287"/>
      <c r="G394" s="287"/>
      <c r="H394" s="287"/>
      <c r="I394" s="287"/>
      <c r="J394" s="287"/>
      <c r="K394" s="287"/>
      <c r="L394" s="287"/>
      <c r="M394" s="287"/>
      <c r="N394" s="287"/>
      <c r="O394" s="287"/>
      <c r="P394" s="290"/>
      <c r="Q394" s="287"/>
      <c r="R394" s="265"/>
      <c r="S394" s="296"/>
      <c r="T394" s="296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7"/>
      <c r="F395" s="287"/>
      <c r="G395" s="287"/>
      <c r="H395" s="287"/>
      <c r="I395" s="287"/>
      <c r="J395" s="287"/>
      <c r="K395" s="287"/>
      <c r="L395" s="287"/>
      <c r="M395" s="287"/>
      <c r="N395" s="287"/>
      <c r="O395" s="287"/>
      <c r="P395" s="290"/>
      <c r="Q395" s="287"/>
      <c r="R395" s="265"/>
      <c r="S395" s="296"/>
      <c r="T395" s="296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7"/>
      <c r="F396" s="287"/>
      <c r="G396" s="287"/>
      <c r="H396" s="287"/>
      <c r="I396" s="287"/>
      <c r="J396" s="287"/>
      <c r="K396" s="287"/>
      <c r="L396" s="287"/>
      <c r="M396" s="287"/>
      <c r="N396" s="287"/>
      <c r="O396" s="287"/>
      <c r="P396" s="290"/>
      <c r="Q396" s="287"/>
      <c r="R396" s="265"/>
      <c r="S396" s="296"/>
      <c r="T396" s="296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7"/>
      <c r="F397" s="287"/>
      <c r="G397" s="287"/>
      <c r="H397" s="287"/>
      <c r="I397" s="287"/>
      <c r="J397" s="287"/>
      <c r="K397" s="287"/>
      <c r="L397" s="287"/>
      <c r="M397" s="287"/>
      <c r="N397" s="287"/>
      <c r="O397" s="287"/>
      <c r="P397" s="290"/>
      <c r="Q397" s="287"/>
      <c r="R397" s="265"/>
      <c r="S397" s="296"/>
      <c r="T397" s="296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7"/>
      <c r="F398" s="287"/>
      <c r="G398" s="287"/>
      <c r="H398" s="287"/>
      <c r="I398" s="287"/>
      <c r="J398" s="287"/>
      <c r="K398" s="287"/>
      <c r="L398" s="287"/>
      <c r="M398" s="287"/>
      <c r="N398" s="287"/>
      <c r="O398" s="287"/>
      <c r="P398" s="290"/>
      <c r="Q398" s="287"/>
      <c r="R398" s="265"/>
      <c r="S398" s="296"/>
      <c r="T398" s="296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7"/>
      <c r="F399" s="287"/>
      <c r="G399" s="287"/>
      <c r="H399" s="287"/>
      <c r="I399" s="287"/>
      <c r="J399" s="287"/>
      <c r="K399" s="287"/>
      <c r="L399" s="287"/>
      <c r="M399" s="287"/>
      <c r="N399" s="287"/>
      <c r="O399" s="287"/>
      <c r="P399" s="290"/>
      <c r="Q399" s="287"/>
      <c r="R399" s="265"/>
      <c r="S399" s="296"/>
      <c r="T399" s="296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7"/>
      <c r="F400" s="287"/>
      <c r="G400" s="287"/>
      <c r="H400" s="287"/>
      <c r="I400" s="287"/>
      <c r="J400" s="287"/>
      <c r="K400" s="287"/>
      <c r="L400" s="287"/>
      <c r="M400" s="287"/>
      <c r="N400" s="287"/>
      <c r="O400" s="287"/>
      <c r="P400" s="290"/>
      <c r="Q400" s="287"/>
      <c r="R400" s="265"/>
      <c r="S400" s="296"/>
      <c r="T400" s="296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7"/>
      <c r="F401" s="287"/>
      <c r="G401" s="287"/>
      <c r="H401" s="287"/>
      <c r="I401" s="287"/>
      <c r="J401" s="287"/>
      <c r="K401" s="287"/>
      <c r="L401" s="287"/>
      <c r="M401" s="287"/>
      <c r="N401" s="287"/>
      <c r="O401" s="287"/>
      <c r="P401" s="290"/>
      <c r="Q401" s="287"/>
      <c r="R401" s="265"/>
      <c r="S401" s="296"/>
      <c r="T401" s="296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7"/>
      <c r="F402" s="287"/>
      <c r="G402" s="287"/>
      <c r="H402" s="287"/>
      <c r="I402" s="287"/>
      <c r="J402" s="287"/>
      <c r="K402" s="287"/>
      <c r="L402" s="287"/>
      <c r="M402" s="287"/>
      <c r="N402" s="287"/>
      <c r="O402" s="287"/>
      <c r="P402" s="290"/>
      <c r="Q402" s="287"/>
      <c r="R402" s="265"/>
      <c r="S402" s="296"/>
      <c r="T402" s="296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7"/>
      <c r="F403" s="287"/>
      <c r="G403" s="287"/>
      <c r="H403" s="287"/>
      <c r="I403" s="287"/>
      <c r="J403" s="287"/>
      <c r="K403" s="287"/>
      <c r="L403" s="287"/>
      <c r="M403" s="287"/>
      <c r="N403" s="287"/>
      <c r="O403" s="287"/>
      <c r="P403" s="290"/>
      <c r="Q403" s="287"/>
      <c r="R403" s="265"/>
      <c r="S403" s="296"/>
      <c r="T403" s="296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7"/>
      <c r="F404" s="287"/>
      <c r="G404" s="287"/>
      <c r="H404" s="287"/>
      <c r="I404" s="287"/>
      <c r="J404" s="287"/>
      <c r="K404" s="287"/>
      <c r="L404" s="287"/>
      <c r="M404" s="287"/>
      <c r="N404" s="287"/>
      <c r="O404" s="287"/>
      <c r="P404" s="290"/>
      <c r="Q404" s="287"/>
      <c r="R404" s="265"/>
      <c r="S404" s="296"/>
      <c r="T404" s="296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7"/>
      <c r="F405" s="287"/>
      <c r="G405" s="287"/>
      <c r="H405" s="287"/>
      <c r="I405" s="287"/>
      <c r="J405" s="287"/>
      <c r="K405" s="287"/>
      <c r="L405" s="287"/>
      <c r="M405" s="287"/>
      <c r="N405" s="287"/>
      <c r="O405" s="287"/>
      <c r="P405" s="290"/>
      <c r="Q405" s="287"/>
      <c r="R405" s="265"/>
      <c r="S405" s="296"/>
      <c r="T405" s="296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7"/>
      <c r="F406" s="287"/>
      <c r="G406" s="287"/>
      <c r="H406" s="287"/>
      <c r="I406" s="287"/>
      <c r="J406" s="287"/>
      <c r="K406" s="287"/>
      <c r="L406" s="287"/>
      <c r="M406" s="287"/>
      <c r="N406" s="287"/>
      <c r="O406" s="287"/>
      <c r="P406" s="290"/>
      <c r="Q406" s="287"/>
      <c r="R406" s="265"/>
      <c r="S406" s="296"/>
      <c r="T406" s="296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7"/>
      <c r="F407" s="287"/>
      <c r="G407" s="287"/>
      <c r="H407" s="287"/>
      <c r="I407" s="287"/>
      <c r="J407" s="287"/>
      <c r="K407" s="287"/>
      <c r="L407" s="287"/>
      <c r="M407" s="287"/>
      <c r="N407" s="287"/>
      <c r="O407" s="287"/>
      <c r="P407" s="290"/>
      <c r="Q407" s="287"/>
      <c r="R407" s="265"/>
      <c r="S407" s="296"/>
      <c r="T407" s="296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7"/>
      <c r="F408" s="287"/>
      <c r="G408" s="287"/>
      <c r="H408" s="287"/>
      <c r="I408" s="287"/>
      <c r="J408" s="287"/>
      <c r="K408" s="287"/>
      <c r="L408" s="287"/>
      <c r="M408" s="287"/>
      <c r="N408" s="287"/>
      <c r="O408" s="287"/>
      <c r="P408" s="290"/>
      <c r="Q408" s="287"/>
      <c r="R408" s="265"/>
      <c r="S408" s="296"/>
      <c r="T408" s="296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7"/>
      <c r="F409" s="287"/>
      <c r="G409" s="287"/>
      <c r="H409" s="287"/>
      <c r="I409" s="287"/>
      <c r="J409" s="287"/>
      <c r="K409" s="287"/>
      <c r="L409" s="287"/>
      <c r="M409" s="287"/>
      <c r="N409" s="287"/>
      <c r="O409" s="287"/>
      <c r="P409" s="290"/>
      <c r="Q409" s="287"/>
      <c r="R409" s="265"/>
      <c r="S409" s="296"/>
      <c r="T409" s="296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7"/>
      <c r="F410" s="287"/>
      <c r="G410" s="287"/>
      <c r="H410" s="287"/>
      <c r="I410" s="287"/>
      <c r="J410" s="287"/>
      <c r="K410" s="287"/>
      <c r="L410" s="287"/>
      <c r="M410" s="287"/>
      <c r="N410" s="287"/>
      <c r="O410" s="287"/>
      <c r="P410" s="290"/>
      <c r="Q410" s="287"/>
      <c r="R410" s="265"/>
      <c r="S410" s="296"/>
      <c r="T410" s="296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7"/>
      <c r="F411" s="287"/>
      <c r="G411" s="287"/>
      <c r="H411" s="287"/>
      <c r="I411" s="287"/>
      <c r="J411" s="287"/>
      <c r="K411" s="287"/>
      <c r="L411" s="287"/>
      <c r="M411" s="287"/>
      <c r="N411" s="287"/>
      <c r="O411" s="287"/>
      <c r="P411" s="290"/>
      <c r="Q411" s="287"/>
      <c r="R411" s="265"/>
      <c r="S411" s="296"/>
      <c r="T411" s="296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7"/>
      <c r="F412" s="287"/>
      <c r="G412" s="287"/>
      <c r="H412" s="287"/>
      <c r="I412" s="287"/>
      <c r="J412" s="287"/>
      <c r="K412" s="287"/>
      <c r="L412" s="287"/>
      <c r="M412" s="287"/>
      <c r="N412" s="287"/>
      <c r="O412" s="287"/>
      <c r="P412" s="290"/>
      <c r="Q412" s="287"/>
      <c r="R412" s="265"/>
      <c r="S412" s="296"/>
      <c r="T412" s="296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7"/>
      <c r="F413" s="287"/>
      <c r="G413" s="287"/>
      <c r="H413" s="287"/>
      <c r="I413" s="287"/>
      <c r="J413" s="287"/>
      <c r="K413" s="287"/>
      <c r="L413" s="287"/>
      <c r="M413" s="287"/>
      <c r="N413" s="287"/>
      <c r="O413" s="287"/>
      <c r="P413" s="290"/>
      <c r="Q413" s="287"/>
      <c r="R413" s="265"/>
      <c r="S413" s="296"/>
      <c r="T413" s="296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7"/>
      <c r="F414" s="287"/>
      <c r="G414" s="287"/>
      <c r="H414" s="287"/>
      <c r="I414" s="287"/>
      <c r="J414" s="287"/>
      <c r="K414" s="287"/>
      <c r="L414" s="287"/>
      <c r="M414" s="287"/>
      <c r="N414" s="287"/>
      <c r="O414" s="287"/>
      <c r="P414" s="290"/>
      <c r="Q414" s="287"/>
      <c r="R414" s="265"/>
      <c r="S414" s="296"/>
      <c r="T414" s="296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7"/>
      <c r="F415" s="287"/>
      <c r="G415" s="287"/>
      <c r="H415" s="287"/>
      <c r="I415" s="287"/>
      <c r="J415" s="287"/>
      <c r="K415" s="287"/>
      <c r="L415" s="287"/>
      <c r="M415" s="287"/>
      <c r="N415" s="287"/>
      <c r="O415" s="287"/>
      <c r="P415" s="290"/>
      <c r="Q415" s="287"/>
      <c r="R415" s="265"/>
      <c r="S415" s="296"/>
      <c r="T415" s="296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7"/>
      <c r="F416" s="287"/>
      <c r="G416" s="287"/>
      <c r="H416" s="287"/>
      <c r="I416" s="287"/>
      <c r="J416" s="287"/>
      <c r="K416" s="287"/>
      <c r="L416" s="287"/>
      <c r="M416" s="287"/>
      <c r="N416" s="287"/>
      <c r="O416" s="287"/>
      <c r="P416" s="290"/>
      <c r="Q416" s="287"/>
      <c r="R416" s="265"/>
      <c r="S416" s="296"/>
      <c r="T416" s="296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7"/>
      <c r="F417" s="287"/>
      <c r="G417" s="287"/>
      <c r="H417" s="287"/>
      <c r="I417" s="287"/>
      <c r="J417" s="287"/>
      <c r="K417" s="287"/>
      <c r="L417" s="287"/>
      <c r="M417" s="287"/>
      <c r="N417" s="287"/>
      <c r="O417" s="287"/>
      <c r="P417" s="290"/>
      <c r="Q417" s="287"/>
      <c r="R417" s="265"/>
      <c r="S417" s="296"/>
      <c r="T417" s="296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7"/>
      <c r="F418" s="287"/>
      <c r="G418" s="287"/>
      <c r="H418" s="287"/>
      <c r="I418" s="287"/>
      <c r="J418" s="287"/>
      <c r="K418" s="287"/>
      <c r="L418" s="287"/>
      <c r="M418" s="287"/>
      <c r="N418" s="287"/>
      <c r="O418" s="287"/>
      <c r="P418" s="290"/>
      <c r="Q418" s="287"/>
      <c r="R418" s="265"/>
      <c r="S418" s="296"/>
      <c r="T418" s="296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7"/>
      <c r="F419" s="287"/>
      <c r="G419" s="287"/>
      <c r="H419" s="287"/>
      <c r="I419" s="287"/>
      <c r="J419" s="287"/>
      <c r="K419" s="287"/>
      <c r="L419" s="287"/>
      <c r="M419" s="287"/>
      <c r="N419" s="287"/>
      <c r="O419" s="287"/>
      <c r="P419" s="290"/>
      <c r="Q419" s="287"/>
      <c r="R419" s="265"/>
      <c r="S419" s="296"/>
      <c r="T419" s="296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7"/>
      <c r="F420" s="287"/>
      <c r="G420" s="287"/>
      <c r="H420" s="287"/>
      <c r="I420" s="287"/>
      <c r="J420" s="287"/>
      <c r="K420" s="287"/>
      <c r="L420" s="287"/>
      <c r="M420" s="287"/>
      <c r="N420" s="287"/>
      <c r="O420" s="287"/>
      <c r="P420" s="290"/>
      <c r="Q420" s="287"/>
      <c r="R420" s="265"/>
      <c r="S420" s="296"/>
      <c r="T420" s="296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7"/>
      <c r="F421" s="287"/>
      <c r="G421" s="287"/>
      <c r="H421" s="287"/>
      <c r="I421" s="287"/>
      <c r="J421" s="287"/>
      <c r="K421" s="287"/>
      <c r="L421" s="287"/>
      <c r="M421" s="287"/>
      <c r="N421" s="287"/>
      <c r="O421" s="287"/>
      <c r="P421" s="290"/>
      <c r="Q421" s="287"/>
      <c r="R421" s="265"/>
      <c r="S421" s="296"/>
      <c r="T421" s="296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7"/>
      <c r="F422" s="287"/>
      <c r="G422" s="287"/>
      <c r="H422" s="287"/>
      <c r="I422" s="287"/>
      <c r="J422" s="287"/>
      <c r="K422" s="287"/>
      <c r="L422" s="287"/>
      <c r="M422" s="287"/>
      <c r="N422" s="287"/>
      <c r="O422" s="287"/>
      <c r="P422" s="290"/>
      <c r="Q422" s="287"/>
      <c r="R422" s="265"/>
      <c r="S422" s="296"/>
      <c r="T422" s="296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7"/>
      <c r="F423" s="287"/>
      <c r="G423" s="287"/>
      <c r="H423" s="287"/>
      <c r="I423" s="287"/>
      <c r="J423" s="287"/>
      <c r="K423" s="287"/>
      <c r="L423" s="287"/>
      <c r="M423" s="287"/>
      <c r="N423" s="287"/>
      <c r="O423" s="287"/>
      <c r="P423" s="290"/>
      <c r="Q423" s="287"/>
      <c r="R423" s="265"/>
      <c r="S423" s="296"/>
      <c r="T423" s="296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7"/>
      <c r="F424" s="287"/>
      <c r="G424" s="287"/>
      <c r="H424" s="287"/>
      <c r="I424" s="287"/>
      <c r="J424" s="287"/>
      <c r="K424" s="287"/>
      <c r="L424" s="287"/>
      <c r="M424" s="287"/>
      <c r="N424" s="287"/>
      <c r="O424" s="287"/>
      <c r="P424" s="290"/>
      <c r="Q424" s="287"/>
      <c r="R424" s="265"/>
      <c r="S424" s="296"/>
      <c r="T424" s="296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7"/>
      <c r="F425" s="287"/>
      <c r="G425" s="287"/>
      <c r="H425" s="287"/>
      <c r="I425" s="287"/>
      <c r="J425" s="287"/>
      <c r="K425" s="287"/>
      <c r="L425" s="287"/>
      <c r="M425" s="287"/>
      <c r="N425" s="287"/>
      <c r="O425" s="287"/>
      <c r="P425" s="290"/>
      <c r="Q425" s="287"/>
      <c r="R425" s="265"/>
      <c r="S425" s="296"/>
      <c r="T425" s="296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7"/>
      <c r="F426" s="287"/>
      <c r="G426" s="287"/>
      <c r="H426" s="287"/>
      <c r="I426" s="287"/>
      <c r="J426" s="287"/>
      <c r="K426" s="287"/>
      <c r="L426" s="287"/>
      <c r="M426" s="287"/>
      <c r="N426" s="287"/>
      <c r="O426" s="287"/>
      <c r="P426" s="290"/>
      <c r="Q426" s="287"/>
      <c r="R426" s="265"/>
      <c r="S426" s="296"/>
      <c r="T426" s="296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7"/>
      <c r="F427" s="287"/>
      <c r="G427" s="287"/>
      <c r="H427" s="287"/>
      <c r="I427" s="287"/>
      <c r="J427" s="287"/>
      <c r="K427" s="287"/>
      <c r="L427" s="287"/>
      <c r="M427" s="287"/>
      <c r="N427" s="287"/>
      <c r="O427" s="287"/>
      <c r="P427" s="290"/>
      <c r="Q427" s="287"/>
      <c r="R427" s="265"/>
      <c r="S427" s="296"/>
      <c r="T427" s="296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7"/>
      <c r="F428" s="287"/>
      <c r="G428" s="287"/>
      <c r="H428" s="287"/>
      <c r="I428" s="287"/>
      <c r="J428" s="287"/>
      <c r="K428" s="287"/>
      <c r="L428" s="287"/>
      <c r="M428" s="287"/>
      <c r="N428" s="287"/>
      <c r="O428" s="287"/>
      <c r="P428" s="290"/>
      <c r="Q428" s="287"/>
      <c r="R428" s="265"/>
      <c r="S428" s="296"/>
      <c r="T428" s="296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7"/>
      <c r="F429" s="287"/>
      <c r="G429" s="287"/>
      <c r="H429" s="287"/>
      <c r="I429" s="287"/>
      <c r="J429" s="287"/>
      <c r="K429" s="287"/>
      <c r="L429" s="287"/>
      <c r="M429" s="287"/>
      <c r="N429" s="287"/>
      <c r="O429" s="287"/>
      <c r="P429" s="290"/>
      <c r="Q429" s="287"/>
      <c r="R429" s="265"/>
      <c r="S429" s="296"/>
      <c r="T429" s="296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7"/>
      <c r="F430" s="287"/>
      <c r="G430" s="287"/>
      <c r="H430" s="287"/>
      <c r="I430" s="287"/>
      <c r="J430" s="287"/>
      <c r="K430" s="287"/>
      <c r="L430" s="287"/>
      <c r="M430" s="287"/>
      <c r="N430" s="287"/>
      <c r="O430" s="287"/>
      <c r="P430" s="290"/>
      <c r="Q430" s="287"/>
      <c r="R430" s="265"/>
      <c r="S430" s="296"/>
      <c r="T430" s="296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7"/>
      <c r="F431" s="287"/>
      <c r="G431" s="287"/>
      <c r="H431" s="287"/>
      <c r="I431" s="287"/>
      <c r="J431" s="287"/>
      <c r="K431" s="287"/>
      <c r="L431" s="287"/>
      <c r="M431" s="287"/>
      <c r="N431" s="287"/>
      <c r="O431" s="287"/>
      <c r="P431" s="290"/>
      <c r="Q431" s="287"/>
      <c r="R431" s="265"/>
      <c r="S431" s="296"/>
      <c r="T431" s="296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7"/>
      <c r="F432" s="287"/>
      <c r="G432" s="287"/>
      <c r="H432" s="287"/>
      <c r="I432" s="287"/>
      <c r="J432" s="287"/>
      <c r="K432" s="287"/>
      <c r="L432" s="287"/>
      <c r="M432" s="287"/>
      <c r="N432" s="287"/>
      <c r="O432" s="287"/>
      <c r="P432" s="290"/>
      <c r="Q432" s="287"/>
      <c r="R432" s="265"/>
      <c r="S432" s="296"/>
      <c r="T432" s="296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7"/>
      <c r="F433" s="287"/>
      <c r="G433" s="287"/>
      <c r="H433" s="287"/>
      <c r="I433" s="287"/>
      <c r="J433" s="287"/>
      <c r="K433" s="287"/>
      <c r="L433" s="287"/>
      <c r="M433" s="287"/>
      <c r="N433" s="287"/>
      <c r="O433" s="287"/>
      <c r="P433" s="290"/>
      <c r="Q433" s="287"/>
      <c r="R433" s="265"/>
      <c r="S433" s="296"/>
      <c r="T433" s="296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7"/>
      <c r="F434" s="287"/>
      <c r="G434" s="287"/>
      <c r="H434" s="287"/>
      <c r="I434" s="287"/>
      <c r="J434" s="287"/>
      <c r="K434" s="287"/>
      <c r="L434" s="287"/>
      <c r="M434" s="287"/>
      <c r="N434" s="287"/>
      <c r="O434" s="287"/>
      <c r="P434" s="290"/>
      <c r="Q434" s="287"/>
      <c r="R434" s="265"/>
      <c r="S434" s="296"/>
      <c r="T434" s="296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7"/>
      <c r="F435" s="287"/>
      <c r="G435" s="287"/>
      <c r="H435" s="287"/>
      <c r="I435" s="287"/>
      <c r="J435" s="287"/>
      <c r="K435" s="287"/>
      <c r="L435" s="287"/>
      <c r="M435" s="287"/>
      <c r="N435" s="287"/>
      <c r="O435" s="287"/>
      <c r="P435" s="290"/>
      <c r="Q435" s="287"/>
      <c r="R435" s="265"/>
      <c r="S435" s="296"/>
      <c r="T435" s="296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7"/>
      <c r="F436" s="287"/>
      <c r="G436" s="287"/>
      <c r="H436" s="287"/>
      <c r="I436" s="287"/>
      <c r="J436" s="287"/>
      <c r="K436" s="287"/>
      <c r="L436" s="287"/>
      <c r="M436" s="287"/>
      <c r="N436" s="287"/>
      <c r="O436" s="287"/>
      <c r="P436" s="290"/>
      <c r="Q436" s="287"/>
      <c r="R436" s="265"/>
      <c r="S436" s="296"/>
      <c r="T436" s="296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7"/>
      <c r="F437" s="287"/>
      <c r="G437" s="287"/>
      <c r="H437" s="287"/>
      <c r="I437" s="287"/>
      <c r="J437" s="287"/>
      <c r="K437" s="287"/>
      <c r="L437" s="287"/>
      <c r="M437" s="287"/>
      <c r="N437" s="287"/>
      <c r="O437" s="287"/>
      <c r="P437" s="290"/>
      <c r="Q437" s="287"/>
      <c r="R437" s="265"/>
      <c r="S437" s="296"/>
      <c r="T437" s="296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7"/>
      <c r="F438" s="287"/>
      <c r="G438" s="287"/>
      <c r="H438" s="287"/>
      <c r="I438" s="287"/>
      <c r="J438" s="287"/>
      <c r="K438" s="287"/>
      <c r="L438" s="287"/>
      <c r="M438" s="287"/>
      <c r="N438" s="287"/>
      <c r="O438" s="287"/>
      <c r="P438" s="290"/>
      <c r="Q438" s="287"/>
      <c r="R438" s="265"/>
      <c r="S438" s="296"/>
      <c r="T438" s="296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7"/>
      <c r="F439" s="287"/>
      <c r="G439" s="287"/>
      <c r="H439" s="287"/>
      <c r="I439" s="287"/>
      <c r="J439" s="287"/>
      <c r="K439" s="287"/>
      <c r="L439" s="287"/>
      <c r="M439" s="287"/>
      <c r="N439" s="287"/>
      <c r="O439" s="287"/>
      <c r="P439" s="290"/>
      <c r="Q439" s="287"/>
      <c r="R439" s="265"/>
      <c r="S439" s="296"/>
      <c r="T439" s="296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7"/>
      <c r="F440" s="287"/>
      <c r="G440" s="287"/>
      <c r="H440" s="287"/>
      <c r="I440" s="287"/>
      <c r="J440" s="287"/>
      <c r="K440" s="287"/>
      <c r="L440" s="287"/>
      <c r="M440" s="287"/>
      <c r="N440" s="287"/>
      <c r="O440" s="287"/>
      <c r="P440" s="290"/>
      <c r="Q440" s="287"/>
      <c r="R440" s="265"/>
      <c r="S440" s="296"/>
      <c r="T440" s="296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7"/>
      <c r="F441" s="287"/>
      <c r="G441" s="287"/>
      <c r="H441" s="287"/>
      <c r="I441" s="287"/>
      <c r="J441" s="287"/>
      <c r="K441" s="287"/>
      <c r="L441" s="287"/>
      <c r="M441" s="287"/>
      <c r="N441" s="287"/>
      <c r="O441" s="287"/>
      <c r="P441" s="290"/>
      <c r="Q441" s="287"/>
      <c r="R441" s="265"/>
      <c r="S441" s="296"/>
      <c r="T441" s="296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7"/>
      <c r="F442" s="287"/>
      <c r="G442" s="287"/>
      <c r="H442" s="287"/>
      <c r="I442" s="287"/>
      <c r="J442" s="287"/>
      <c r="K442" s="287"/>
      <c r="L442" s="287"/>
      <c r="M442" s="287"/>
      <c r="N442" s="287"/>
      <c r="O442" s="287"/>
      <c r="P442" s="290"/>
      <c r="Q442" s="287"/>
      <c r="R442" s="265"/>
      <c r="S442" s="296"/>
      <c r="T442" s="296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7"/>
      <c r="F443" s="287"/>
      <c r="G443" s="287"/>
      <c r="H443" s="287"/>
      <c r="I443" s="287"/>
      <c r="J443" s="287"/>
      <c r="K443" s="287"/>
      <c r="L443" s="287"/>
      <c r="M443" s="287"/>
      <c r="N443" s="287"/>
      <c r="O443" s="287"/>
      <c r="P443" s="290"/>
      <c r="Q443" s="287"/>
      <c r="R443" s="265"/>
      <c r="S443" s="296"/>
      <c r="T443" s="296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7"/>
      <c r="F444" s="287"/>
      <c r="G444" s="287"/>
      <c r="H444" s="287"/>
      <c r="I444" s="287"/>
      <c r="J444" s="287"/>
      <c r="K444" s="287"/>
      <c r="L444" s="287"/>
      <c r="M444" s="287"/>
      <c r="N444" s="287"/>
      <c r="O444" s="287"/>
      <c r="P444" s="290"/>
      <c r="Q444" s="287"/>
      <c r="R444" s="265"/>
      <c r="S444" s="296"/>
      <c r="T444" s="296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7"/>
      <c r="F445" s="287"/>
      <c r="G445" s="287"/>
      <c r="H445" s="287"/>
      <c r="I445" s="287"/>
      <c r="J445" s="287"/>
      <c r="K445" s="287"/>
      <c r="L445" s="287"/>
      <c r="M445" s="287"/>
      <c r="N445" s="287"/>
      <c r="O445" s="287"/>
      <c r="P445" s="290"/>
      <c r="Q445" s="287"/>
      <c r="R445" s="265"/>
      <c r="S445" s="296"/>
      <c r="T445" s="296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7"/>
      <c r="F446" s="287"/>
      <c r="G446" s="287"/>
      <c r="H446" s="287"/>
      <c r="I446" s="287"/>
      <c r="J446" s="287"/>
      <c r="K446" s="287"/>
      <c r="L446" s="287"/>
      <c r="M446" s="287"/>
      <c r="N446" s="287"/>
      <c r="O446" s="287"/>
      <c r="P446" s="290"/>
      <c r="Q446" s="287"/>
      <c r="R446" s="265"/>
      <c r="S446" s="296"/>
      <c r="T446" s="296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7"/>
      <c r="F447" s="287"/>
      <c r="G447" s="287"/>
      <c r="H447" s="287"/>
      <c r="I447" s="287"/>
      <c r="J447" s="287"/>
      <c r="K447" s="287"/>
      <c r="L447" s="287"/>
      <c r="M447" s="287"/>
      <c r="N447" s="287"/>
      <c r="O447" s="287"/>
      <c r="P447" s="290"/>
      <c r="Q447" s="287"/>
      <c r="R447" s="265"/>
      <c r="S447" s="296"/>
      <c r="T447" s="296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7"/>
      <c r="F448" s="287"/>
      <c r="G448" s="287"/>
      <c r="H448" s="287"/>
      <c r="I448" s="287"/>
      <c r="J448" s="287"/>
      <c r="K448" s="287"/>
      <c r="L448" s="287"/>
      <c r="M448" s="287"/>
      <c r="N448" s="287"/>
      <c r="O448" s="287"/>
      <c r="P448" s="290"/>
      <c r="Q448" s="287"/>
      <c r="R448" s="265"/>
      <c r="S448" s="296"/>
      <c r="T448" s="296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7"/>
      <c r="F449" s="287"/>
      <c r="G449" s="287"/>
      <c r="H449" s="287"/>
      <c r="I449" s="287"/>
      <c r="J449" s="287"/>
      <c r="K449" s="287"/>
      <c r="L449" s="287"/>
      <c r="M449" s="287"/>
      <c r="N449" s="287"/>
      <c r="O449" s="287"/>
      <c r="P449" s="290"/>
      <c r="Q449" s="287"/>
      <c r="R449" s="265"/>
      <c r="S449" s="296"/>
      <c r="T449" s="296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7"/>
      <c r="F450" s="287"/>
      <c r="G450" s="287"/>
      <c r="H450" s="287"/>
      <c r="I450" s="287"/>
      <c r="J450" s="287"/>
      <c r="K450" s="287"/>
      <c r="L450" s="287"/>
      <c r="M450" s="287"/>
      <c r="N450" s="287"/>
      <c r="O450" s="287"/>
      <c r="P450" s="290"/>
      <c r="Q450" s="287"/>
      <c r="R450" s="265"/>
      <c r="S450" s="296"/>
      <c r="T450" s="296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7"/>
      <c r="F451" s="287"/>
      <c r="G451" s="287"/>
      <c r="H451" s="287"/>
      <c r="I451" s="287"/>
      <c r="J451" s="287"/>
      <c r="K451" s="287"/>
      <c r="L451" s="287"/>
      <c r="M451" s="287"/>
      <c r="N451" s="287"/>
      <c r="O451" s="287"/>
      <c r="P451" s="290"/>
      <c r="Q451" s="287"/>
      <c r="R451" s="265"/>
      <c r="S451" s="296"/>
      <c r="T451" s="296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7"/>
      <c r="F452" s="287"/>
      <c r="G452" s="287"/>
      <c r="H452" s="287"/>
      <c r="I452" s="287"/>
      <c r="J452" s="287"/>
      <c r="K452" s="287"/>
      <c r="L452" s="287"/>
      <c r="M452" s="287"/>
      <c r="N452" s="287"/>
      <c r="O452" s="287"/>
      <c r="P452" s="290"/>
      <c r="Q452" s="287"/>
      <c r="R452" s="265"/>
      <c r="S452" s="296"/>
      <c r="T452" s="296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7"/>
      <c r="F453" s="287"/>
      <c r="G453" s="287"/>
      <c r="H453" s="287"/>
      <c r="I453" s="287"/>
      <c r="J453" s="287"/>
      <c r="K453" s="287"/>
      <c r="L453" s="287"/>
      <c r="M453" s="287"/>
      <c r="N453" s="287"/>
      <c r="O453" s="287"/>
      <c r="P453" s="290"/>
      <c r="Q453" s="287"/>
      <c r="R453" s="265"/>
      <c r="S453" s="296"/>
      <c r="T453" s="296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7"/>
      <c r="F454" s="287"/>
      <c r="G454" s="287"/>
      <c r="H454" s="287"/>
      <c r="I454" s="287"/>
      <c r="J454" s="287"/>
      <c r="K454" s="287"/>
      <c r="L454" s="287"/>
      <c r="M454" s="287"/>
      <c r="N454" s="287"/>
      <c r="O454" s="287"/>
      <c r="P454" s="290"/>
      <c r="Q454" s="287"/>
      <c r="R454" s="265"/>
      <c r="S454" s="296"/>
      <c r="T454" s="296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7"/>
      <c r="F455" s="287"/>
      <c r="G455" s="287"/>
      <c r="H455" s="287"/>
      <c r="I455" s="287"/>
      <c r="J455" s="287"/>
      <c r="K455" s="287"/>
      <c r="L455" s="287"/>
      <c r="M455" s="287"/>
      <c r="N455" s="287"/>
      <c r="O455" s="287"/>
      <c r="P455" s="290"/>
      <c r="Q455" s="287"/>
      <c r="R455" s="265"/>
      <c r="S455" s="296"/>
      <c r="T455" s="296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7"/>
      <c r="F456" s="287"/>
      <c r="G456" s="287"/>
      <c r="H456" s="287"/>
      <c r="I456" s="287"/>
      <c r="J456" s="287"/>
      <c r="K456" s="287"/>
      <c r="L456" s="287"/>
      <c r="M456" s="287"/>
      <c r="N456" s="287"/>
      <c r="O456" s="287"/>
      <c r="P456" s="290"/>
      <c r="Q456" s="287"/>
      <c r="R456" s="265"/>
      <c r="S456" s="296"/>
      <c r="T456" s="296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7"/>
      <c r="F457" s="287"/>
      <c r="G457" s="287"/>
      <c r="H457" s="287"/>
      <c r="I457" s="287"/>
      <c r="J457" s="287"/>
      <c r="K457" s="287"/>
      <c r="L457" s="287"/>
      <c r="M457" s="287"/>
      <c r="N457" s="287"/>
      <c r="O457" s="287"/>
      <c r="P457" s="290"/>
      <c r="Q457" s="287"/>
      <c r="R457" s="265"/>
      <c r="S457" s="296"/>
      <c r="T457" s="296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7"/>
      <c r="F458" s="287"/>
      <c r="G458" s="287"/>
      <c r="H458" s="287"/>
      <c r="I458" s="287"/>
      <c r="J458" s="287"/>
      <c r="K458" s="287"/>
      <c r="L458" s="287"/>
      <c r="M458" s="287"/>
      <c r="N458" s="287"/>
      <c r="O458" s="287"/>
      <c r="P458" s="290"/>
      <c r="Q458" s="287"/>
      <c r="R458" s="265"/>
      <c r="S458" s="296"/>
      <c r="T458" s="296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7"/>
      <c r="F459" s="287"/>
      <c r="G459" s="287"/>
      <c r="H459" s="287"/>
      <c r="I459" s="287"/>
      <c r="J459" s="287"/>
      <c r="K459" s="287"/>
      <c r="L459" s="287"/>
      <c r="M459" s="287"/>
      <c r="N459" s="287"/>
      <c r="O459" s="287"/>
      <c r="P459" s="290"/>
      <c r="Q459" s="287"/>
      <c r="R459" s="265"/>
      <c r="S459" s="296"/>
      <c r="T459" s="296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7"/>
      <c r="F460" s="287"/>
      <c r="G460" s="287"/>
      <c r="H460" s="287"/>
      <c r="I460" s="287"/>
      <c r="J460" s="287"/>
      <c r="K460" s="287"/>
      <c r="L460" s="287"/>
      <c r="M460" s="287"/>
      <c r="N460" s="287"/>
      <c r="O460" s="287"/>
      <c r="P460" s="290"/>
      <c r="Q460" s="287"/>
      <c r="R460" s="265"/>
      <c r="S460" s="296"/>
      <c r="T460" s="296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7"/>
      <c r="F461" s="287"/>
      <c r="G461" s="287"/>
      <c r="H461" s="287"/>
      <c r="I461" s="287"/>
      <c r="J461" s="287"/>
      <c r="K461" s="287"/>
      <c r="L461" s="287"/>
      <c r="M461" s="287"/>
      <c r="N461" s="287"/>
      <c r="O461" s="287"/>
      <c r="P461" s="290"/>
      <c r="Q461" s="287"/>
      <c r="R461" s="265"/>
      <c r="S461" s="296"/>
      <c r="T461" s="296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7"/>
      <c r="F462" s="287"/>
      <c r="G462" s="287"/>
      <c r="H462" s="287"/>
      <c r="I462" s="287"/>
      <c r="J462" s="287"/>
      <c r="K462" s="287"/>
      <c r="L462" s="287"/>
      <c r="M462" s="287"/>
      <c r="N462" s="287"/>
      <c r="O462" s="287"/>
      <c r="P462" s="290"/>
      <c r="Q462" s="287"/>
      <c r="R462" s="265"/>
      <c r="S462" s="296"/>
      <c r="T462" s="296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7"/>
      <c r="F463" s="287"/>
      <c r="G463" s="287"/>
      <c r="H463" s="287"/>
      <c r="I463" s="287"/>
      <c r="J463" s="287"/>
      <c r="K463" s="287"/>
      <c r="L463" s="287"/>
      <c r="M463" s="287"/>
      <c r="N463" s="287"/>
      <c r="O463" s="287"/>
      <c r="P463" s="290"/>
      <c r="Q463" s="287"/>
      <c r="R463" s="265"/>
      <c r="S463" s="296"/>
      <c r="T463" s="296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7"/>
      <c r="F464" s="287"/>
      <c r="G464" s="287"/>
      <c r="H464" s="287"/>
      <c r="I464" s="287"/>
      <c r="J464" s="287"/>
      <c r="K464" s="287"/>
      <c r="L464" s="287"/>
      <c r="M464" s="287"/>
      <c r="N464" s="287"/>
      <c r="O464" s="287"/>
      <c r="P464" s="290"/>
      <c r="Q464" s="287"/>
      <c r="R464" s="265"/>
      <c r="S464" s="296"/>
      <c r="T464" s="296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7"/>
      <c r="F465" s="287"/>
      <c r="G465" s="287"/>
      <c r="H465" s="287"/>
      <c r="I465" s="287"/>
      <c r="J465" s="287"/>
      <c r="K465" s="287"/>
      <c r="L465" s="287"/>
      <c r="M465" s="287"/>
      <c r="N465" s="287"/>
      <c r="O465" s="287"/>
      <c r="P465" s="290"/>
      <c r="Q465" s="287"/>
      <c r="R465" s="265"/>
      <c r="S465" s="296"/>
      <c r="T465" s="296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7"/>
      <c r="F466" s="287"/>
      <c r="G466" s="287"/>
      <c r="H466" s="287"/>
      <c r="I466" s="287"/>
      <c r="J466" s="287"/>
      <c r="K466" s="287"/>
      <c r="L466" s="287"/>
      <c r="M466" s="287"/>
      <c r="N466" s="287"/>
      <c r="O466" s="287"/>
      <c r="P466" s="290"/>
      <c r="Q466" s="287"/>
      <c r="R466" s="265"/>
      <c r="S466" s="296"/>
      <c r="T466" s="296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7"/>
      <c r="F467" s="287"/>
      <c r="G467" s="287"/>
      <c r="H467" s="287"/>
      <c r="I467" s="287"/>
      <c r="J467" s="287"/>
      <c r="K467" s="287"/>
      <c r="L467" s="287"/>
      <c r="M467" s="287"/>
      <c r="N467" s="287"/>
      <c r="O467" s="287"/>
      <c r="P467" s="290"/>
      <c r="Q467" s="287"/>
      <c r="R467" s="265"/>
      <c r="S467" s="296"/>
      <c r="T467" s="296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7"/>
      <c r="F468" s="287"/>
      <c r="G468" s="287"/>
      <c r="H468" s="287"/>
      <c r="I468" s="287"/>
      <c r="J468" s="287"/>
      <c r="K468" s="287"/>
      <c r="L468" s="287"/>
      <c r="M468" s="287"/>
      <c r="N468" s="287"/>
      <c r="O468" s="287"/>
      <c r="P468" s="290"/>
      <c r="Q468" s="287"/>
      <c r="R468" s="265"/>
      <c r="S468" s="296"/>
      <c r="T468" s="296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7"/>
      <c r="F469" s="287"/>
      <c r="G469" s="287"/>
      <c r="H469" s="287"/>
      <c r="I469" s="287"/>
      <c r="J469" s="287"/>
      <c r="K469" s="287"/>
      <c r="L469" s="287"/>
      <c r="M469" s="287"/>
      <c r="N469" s="287"/>
      <c r="O469" s="287"/>
      <c r="P469" s="290"/>
      <c r="Q469" s="287"/>
      <c r="R469" s="265"/>
      <c r="S469" s="296"/>
      <c r="T469" s="296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7"/>
      <c r="F470" s="287"/>
      <c r="G470" s="287"/>
      <c r="H470" s="287"/>
      <c r="I470" s="287"/>
      <c r="J470" s="287"/>
      <c r="K470" s="287"/>
      <c r="L470" s="287"/>
      <c r="M470" s="287"/>
      <c r="N470" s="287"/>
      <c r="O470" s="287"/>
      <c r="P470" s="290"/>
      <c r="Q470" s="287"/>
      <c r="R470" s="265"/>
      <c r="S470" s="296"/>
      <c r="T470" s="296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7"/>
      <c r="F471" s="287"/>
      <c r="G471" s="287"/>
      <c r="H471" s="287"/>
      <c r="I471" s="287"/>
      <c r="J471" s="287"/>
      <c r="K471" s="287"/>
      <c r="L471" s="287"/>
      <c r="M471" s="287"/>
      <c r="N471" s="287"/>
      <c r="O471" s="287"/>
      <c r="P471" s="290"/>
      <c r="Q471" s="287"/>
      <c r="R471" s="265"/>
      <c r="S471" s="296"/>
      <c r="T471" s="296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7"/>
      <c r="F472" s="287"/>
      <c r="G472" s="287"/>
      <c r="H472" s="287"/>
      <c r="I472" s="287"/>
      <c r="J472" s="287"/>
      <c r="K472" s="287"/>
      <c r="L472" s="287"/>
      <c r="M472" s="287"/>
      <c r="N472" s="287"/>
      <c r="O472" s="287"/>
      <c r="P472" s="290"/>
      <c r="Q472" s="287"/>
      <c r="R472" s="265"/>
      <c r="S472" s="296"/>
      <c r="T472" s="296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7"/>
      <c r="F473" s="287"/>
      <c r="G473" s="287"/>
      <c r="H473" s="287"/>
      <c r="I473" s="287"/>
      <c r="J473" s="287"/>
      <c r="K473" s="287"/>
      <c r="L473" s="287"/>
      <c r="M473" s="287"/>
      <c r="N473" s="287"/>
      <c r="O473" s="287"/>
      <c r="P473" s="290"/>
      <c r="Q473" s="287"/>
      <c r="R473" s="265"/>
      <c r="S473" s="296"/>
      <c r="T473" s="296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7"/>
      <c r="F474" s="287"/>
      <c r="G474" s="287"/>
      <c r="H474" s="287"/>
      <c r="I474" s="287"/>
      <c r="J474" s="287"/>
      <c r="K474" s="287"/>
      <c r="L474" s="287"/>
      <c r="M474" s="287"/>
      <c r="N474" s="287"/>
      <c r="O474" s="287"/>
      <c r="P474" s="290"/>
      <c r="Q474" s="287"/>
      <c r="R474" s="265"/>
      <c r="S474" s="296"/>
      <c r="T474" s="296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7"/>
      <c r="F475" s="287"/>
      <c r="G475" s="287"/>
      <c r="H475" s="287"/>
      <c r="I475" s="287"/>
      <c r="J475" s="287"/>
      <c r="K475" s="287"/>
      <c r="L475" s="287"/>
      <c r="M475" s="287"/>
      <c r="N475" s="287"/>
      <c r="O475" s="287"/>
      <c r="P475" s="290"/>
      <c r="Q475" s="287"/>
      <c r="R475" s="265"/>
      <c r="S475" s="296"/>
      <c r="T475" s="296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7"/>
      <c r="F476" s="287"/>
      <c r="G476" s="287"/>
      <c r="H476" s="287"/>
      <c r="I476" s="287"/>
      <c r="J476" s="287"/>
      <c r="K476" s="287"/>
      <c r="L476" s="287"/>
      <c r="M476" s="287"/>
      <c r="N476" s="287"/>
      <c r="O476" s="287"/>
      <c r="P476" s="290"/>
      <c r="Q476" s="287"/>
      <c r="R476" s="265"/>
      <c r="S476" s="296"/>
      <c r="T476" s="296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7"/>
      <c r="F477" s="287"/>
      <c r="G477" s="287"/>
      <c r="H477" s="287"/>
      <c r="I477" s="287"/>
      <c r="J477" s="287"/>
      <c r="K477" s="287"/>
      <c r="L477" s="287"/>
      <c r="M477" s="287"/>
      <c r="N477" s="287"/>
      <c r="O477" s="287"/>
      <c r="P477" s="290"/>
      <c r="Q477" s="287"/>
      <c r="R477" s="265"/>
      <c r="S477" s="296"/>
      <c r="T477" s="296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7"/>
      <c r="F478" s="287"/>
      <c r="G478" s="287"/>
      <c r="H478" s="287"/>
      <c r="I478" s="287"/>
      <c r="J478" s="287"/>
      <c r="K478" s="287"/>
      <c r="L478" s="287"/>
      <c r="M478" s="287"/>
      <c r="N478" s="287"/>
      <c r="O478" s="287"/>
      <c r="P478" s="290"/>
      <c r="Q478" s="287"/>
      <c r="R478" s="265"/>
      <c r="S478" s="296"/>
      <c r="T478" s="296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7"/>
      <c r="F479" s="287"/>
      <c r="G479" s="287"/>
      <c r="H479" s="287"/>
      <c r="I479" s="287"/>
      <c r="J479" s="287"/>
      <c r="K479" s="287"/>
      <c r="L479" s="287"/>
      <c r="M479" s="287"/>
      <c r="N479" s="287"/>
      <c r="O479" s="287"/>
      <c r="P479" s="290"/>
      <c r="Q479" s="287"/>
      <c r="R479" s="265"/>
      <c r="S479" s="296"/>
      <c r="T479" s="296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7"/>
      <c r="F480" s="287"/>
      <c r="G480" s="287"/>
      <c r="H480" s="287"/>
      <c r="I480" s="287"/>
      <c r="J480" s="287"/>
      <c r="K480" s="287"/>
      <c r="L480" s="287"/>
      <c r="M480" s="287"/>
      <c r="N480" s="287"/>
      <c r="O480" s="287"/>
      <c r="P480" s="290"/>
      <c r="Q480" s="287"/>
      <c r="R480" s="265"/>
      <c r="S480" s="296"/>
      <c r="T480" s="296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7"/>
      <c r="F481" s="287"/>
      <c r="G481" s="287"/>
      <c r="H481" s="287"/>
      <c r="I481" s="287"/>
      <c r="J481" s="287"/>
      <c r="K481" s="287"/>
      <c r="L481" s="287"/>
      <c r="M481" s="287"/>
      <c r="N481" s="287"/>
      <c r="O481" s="287"/>
      <c r="P481" s="290"/>
      <c r="Q481" s="287"/>
      <c r="R481" s="265"/>
      <c r="S481" s="296"/>
      <c r="T481" s="296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7"/>
      <c r="F482" s="287"/>
      <c r="G482" s="287"/>
      <c r="H482" s="287"/>
      <c r="I482" s="287"/>
      <c r="J482" s="287"/>
      <c r="K482" s="287"/>
      <c r="L482" s="287"/>
      <c r="M482" s="287"/>
      <c r="N482" s="287"/>
      <c r="O482" s="287"/>
      <c r="P482" s="290"/>
      <c r="Q482" s="287"/>
      <c r="R482" s="265"/>
      <c r="S482" s="296"/>
      <c r="T482" s="296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7"/>
      <c r="F483" s="287"/>
      <c r="G483" s="287"/>
      <c r="H483" s="287"/>
      <c r="I483" s="287"/>
      <c r="J483" s="287"/>
      <c r="K483" s="287"/>
      <c r="L483" s="287"/>
      <c r="M483" s="287"/>
      <c r="N483" s="287"/>
      <c r="O483" s="287"/>
      <c r="P483" s="290"/>
      <c r="Q483" s="287"/>
      <c r="R483" s="265"/>
      <c r="S483" s="296"/>
      <c r="T483" s="296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7"/>
      <c r="F484" s="287"/>
      <c r="G484" s="287"/>
      <c r="H484" s="287"/>
      <c r="I484" s="287"/>
      <c r="J484" s="287"/>
      <c r="K484" s="287"/>
      <c r="L484" s="287"/>
      <c r="M484" s="287"/>
      <c r="N484" s="287"/>
      <c r="O484" s="287"/>
      <c r="P484" s="290"/>
      <c r="Q484" s="287"/>
      <c r="R484" s="265"/>
      <c r="S484" s="296"/>
      <c r="T484" s="296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7"/>
      <c r="F485" s="287"/>
      <c r="G485" s="287"/>
      <c r="H485" s="287"/>
      <c r="I485" s="287"/>
      <c r="J485" s="287"/>
      <c r="K485" s="287"/>
      <c r="L485" s="287"/>
      <c r="M485" s="287"/>
      <c r="N485" s="287"/>
      <c r="O485" s="287"/>
      <c r="P485" s="290"/>
      <c r="Q485" s="287"/>
      <c r="R485" s="265"/>
      <c r="S485" s="296"/>
      <c r="T485" s="296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7"/>
      <c r="F486" s="287"/>
      <c r="G486" s="287"/>
      <c r="H486" s="287"/>
      <c r="I486" s="287"/>
      <c r="J486" s="287"/>
      <c r="K486" s="287"/>
      <c r="L486" s="287"/>
      <c r="M486" s="287"/>
      <c r="N486" s="287"/>
      <c r="O486" s="287"/>
      <c r="P486" s="290"/>
      <c r="Q486" s="287"/>
      <c r="R486" s="265"/>
      <c r="S486" s="296"/>
      <c r="T486" s="296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7"/>
      <c r="F487" s="287"/>
      <c r="G487" s="287"/>
      <c r="H487" s="287"/>
      <c r="I487" s="287"/>
      <c r="J487" s="287"/>
      <c r="K487" s="287"/>
      <c r="L487" s="287"/>
      <c r="M487" s="287"/>
      <c r="N487" s="287"/>
      <c r="O487" s="287"/>
      <c r="P487" s="290"/>
      <c r="Q487" s="287"/>
      <c r="R487" s="265"/>
      <c r="S487" s="296"/>
      <c r="T487" s="296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7"/>
      <c r="F488" s="287"/>
      <c r="G488" s="287"/>
      <c r="H488" s="287"/>
      <c r="I488" s="287"/>
      <c r="J488" s="287"/>
      <c r="K488" s="287"/>
      <c r="L488" s="287"/>
      <c r="M488" s="287"/>
      <c r="N488" s="287"/>
      <c r="O488" s="287"/>
      <c r="P488" s="290"/>
      <c r="Q488" s="287"/>
      <c r="R488" s="265"/>
      <c r="S488" s="296"/>
      <c r="T488" s="296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7"/>
      <c r="F489" s="287"/>
      <c r="G489" s="287"/>
      <c r="H489" s="287"/>
      <c r="I489" s="287"/>
      <c r="J489" s="287"/>
      <c r="K489" s="287"/>
      <c r="L489" s="287"/>
      <c r="M489" s="287"/>
      <c r="N489" s="287"/>
      <c r="O489" s="287"/>
      <c r="P489" s="290"/>
      <c r="Q489" s="287"/>
      <c r="R489" s="265"/>
      <c r="S489" s="296"/>
      <c r="T489" s="296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7"/>
      <c r="F490" s="287"/>
      <c r="G490" s="287"/>
      <c r="H490" s="287"/>
      <c r="I490" s="287"/>
      <c r="J490" s="287"/>
      <c r="K490" s="287"/>
      <c r="L490" s="287"/>
      <c r="M490" s="287"/>
      <c r="N490" s="287"/>
      <c r="O490" s="287"/>
      <c r="P490" s="290"/>
      <c r="Q490" s="287"/>
      <c r="R490" s="265"/>
      <c r="S490" s="296"/>
      <c r="T490" s="296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7"/>
      <c r="F491" s="287"/>
      <c r="G491" s="287"/>
      <c r="H491" s="287"/>
      <c r="I491" s="287"/>
      <c r="J491" s="287"/>
      <c r="K491" s="287"/>
      <c r="L491" s="287"/>
      <c r="M491" s="287"/>
      <c r="N491" s="287"/>
      <c r="O491" s="287"/>
      <c r="P491" s="290"/>
      <c r="Q491" s="287"/>
      <c r="R491" s="265"/>
      <c r="S491" s="296"/>
      <c r="T491" s="296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7"/>
      <c r="F492" s="287"/>
      <c r="G492" s="287"/>
      <c r="H492" s="287"/>
      <c r="I492" s="287"/>
      <c r="J492" s="287"/>
      <c r="K492" s="287"/>
      <c r="L492" s="287"/>
      <c r="M492" s="287"/>
      <c r="N492" s="287"/>
      <c r="O492" s="287"/>
      <c r="P492" s="290"/>
      <c r="Q492" s="287"/>
      <c r="R492" s="265"/>
      <c r="S492" s="296"/>
      <c r="T492" s="296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7"/>
      <c r="F493" s="287"/>
      <c r="G493" s="287"/>
      <c r="H493" s="287"/>
      <c r="I493" s="287"/>
      <c r="J493" s="287"/>
      <c r="K493" s="287"/>
      <c r="L493" s="287"/>
      <c r="M493" s="287"/>
      <c r="N493" s="287"/>
      <c r="O493" s="287"/>
      <c r="P493" s="290"/>
      <c r="Q493" s="287"/>
      <c r="R493" s="265"/>
      <c r="S493" s="296"/>
      <c r="T493" s="296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7"/>
      <c r="F494" s="287"/>
      <c r="G494" s="287"/>
      <c r="H494" s="287"/>
      <c r="I494" s="287"/>
      <c r="J494" s="287"/>
      <c r="K494" s="287"/>
      <c r="L494" s="287"/>
      <c r="M494" s="287"/>
      <c r="N494" s="287"/>
      <c r="O494" s="287"/>
      <c r="P494" s="290"/>
      <c r="Q494" s="287"/>
      <c r="R494" s="265"/>
      <c r="S494" s="296"/>
      <c r="T494" s="296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7"/>
      <c r="F495" s="287"/>
      <c r="G495" s="287"/>
      <c r="H495" s="287"/>
      <c r="I495" s="287"/>
      <c r="J495" s="287"/>
      <c r="K495" s="287"/>
      <c r="L495" s="287"/>
      <c r="M495" s="287"/>
      <c r="N495" s="287"/>
      <c r="O495" s="287"/>
      <c r="P495" s="290"/>
      <c r="Q495" s="287"/>
      <c r="R495" s="265"/>
      <c r="S495" s="296"/>
      <c r="T495" s="296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7"/>
      <c r="F496" s="287"/>
      <c r="G496" s="287"/>
      <c r="H496" s="287"/>
      <c r="I496" s="287"/>
      <c r="J496" s="287"/>
      <c r="K496" s="287"/>
      <c r="L496" s="287"/>
      <c r="M496" s="287"/>
      <c r="N496" s="287"/>
      <c r="O496" s="287"/>
      <c r="P496" s="290"/>
      <c r="Q496" s="287"/>
      <c r="R496" s="265"/>
      <c r="S496" s="296"/>
      <c r="T496" s="296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7"/>
      <c r="F497" s="287"/>
      <c r="G497" s="287"/>
      <c r="H497" s="287"/>
      <c r="I497" s="287"/>
      <c r="J497" s="287"/>
      <c r="K497" s="287"/>
      <c r="L497" s="287"/>
      <c r="M497" s="287"/>
      <c r="N497" s="287"/>
      <c r="O497" s="287"/>
      <c r="P497" s="290"/>
      <c r="Q497" s="287"/>
      <c r="R497" s="265"/>
      <c r="S497" s="296"/>
      <c r="T497" s="296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7"/>
      <c r="F498" s="287"/>
      <c r="G498" s="287"/>
      <c r="H498" s="287"/>
      <c r="I498" s="287"/>
      <c r="J498" s="287"/>
      <c r="K498" s="287"/>
      <c r="L498" s="287"/>
      <c r="M498" s="287"/>
      <c r="N498" s="287"/>
      <c r="O498" s="287"/>
      <c r="P498" s="290"/>
      <c r="Q498" s="287"/>
      <c r="R498" s="265"/>
      <c r="S498" s="296"/>
      <c r="T498" s="296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7"/>
      <c r="F499" s="287"/>
      <c r="G499" s="287"/>
      <c r="H499" s="287"/>
      <c r="I499" s="287"/>
      <c r="J499" s="287"/>
      <c r="K499" s="287"/>
      <c r="L499" s="287"/>
      <c r="M499" s="287"/>
      <c r="N499" s="287"/>
      <c r="O499" s="287"/>
      <c r="P499" s="290"/>
      <c r="Q499" s="287"/>
      <c r="R499" s="265"/>
      <c r="S499" s="296"/>
      <c r="T499" s="296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7"/>
      <c r="F500" s="287"/>
      <c r="G500" s="287"/>
      <c r="H500" s="287"/>
      <c r="I500" s="287"/>
      <c r="J500" s="287"/>
      <c r="K500" s="287"/>
      <c r="L500" s="287"/>
      <c r="M500" s="287"/>
      <c r="N500" s="287"/>
      <c r="O500" s="287"/>
      <c r="P500" s="290"/>
      <c r="Q500" s="287"/>
      <c r="R500" s="265"/>
      <c r="S500" s="296"/>
      <c r="T500" s="296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7"/>
      <c r="F501" s="287"/>
      <c r="G501" s="287"/>
      <c r="H501" s="287"/>
      <c r="I501" s="287"/>
      <c r="J501" s="287"/>
      <c r="K501" s="287"/>
      <c r="L501" s="287"/>
      <c r="M501" s="287"/>
      <c r="N501" s="287"/>
      <c r="O501" s="287"/>
      <c r="P501" s="290"/>
      <c r="Q501" s="287"/>
      <c r="R501" s="265"/>
      <c r="S501" s="296"/>
      <c r="T501" s="296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7"/>
      <c r="F502" s="287"/>
      <c r="G502" s="287"/>
      <c r="H502" s="287"/>
      <c r="I502" s="287"/>
      <c r="J502" s="287"/>
      <c r="K502" s="287"/>
      <c r="L502" s="287"/>
      <c r="M502" s="287"/>
      <c r="N502" s="287"/>
      <c r="O502" s="287"/>
      <c r="P502" s="290"/>
      <c r="Q502" s="287"/>
      <c r="R502" s="265"/>
      <c r="S502" s="296"/>
      <c r="T502" s="296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7"/>
      <c r="F503" s="287"/>
      <c r="G503" s="287"/>
      <c r="H503" s="287"/>
      <c r="I503" s="287"/>
      <c r="J503" s="287"/>
      <c r="K503" s="287"/>
      <c r="L503" s="287"/>
      <c r="M503" s="287"/>
      <c r="N503" s="287"/>
      <c r="O503" s="287"/>
      <c r="P503" s="290"/>
      <c r="Q503" s="287"/>
      <c r="R503" s="265"/>
      <c r="S503" s="296"/>
      <c r="T503" s="296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7"/>
      <c r="F504" s="287"/>
      <c r="G504" s="287"/>
      <c r="H504" s="287"/>
      <c r="I504" s="287"/>
      <c r="J504" s="287"/>
      <c r="K504" s="287"/>
      <c r="L504" s="287"/>
      <c r="M504" s="287"/>
      <c r="N504" s="287"/>
      <c r="O504" s="287"/>
      <c r="P504" s="290"/>
      <c r="Q504" s="287"/>
      <c r="R504" s="265"/>
      <c r="S504" s="296"/>
      <c r="T504" s="296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7"/>
      <c r="F505" s="287"/>
      <c r="G505" s="287"/>
      <c r="H505" s="287"/>
      <c r="I505" s="287"/>
      <c r="J505" s="287"/>
      <c r="K505" s="287"/>
      <c r="L505" s="287"/>
      <c r="M505" s="287"/>
      <c r="N505" s="287"/>
      <c r="O505" s="287"/>
      <c r="P505" s="290"/>
      <c r="Q505" s="287"/>
      <c r="R505" s="265"/>
      <c r="S505" s="296"/>
      <c r="T505" s="296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7"/>
      <c r="F506" s="287"/>
      <c r="G506" s="287"/>
      <c r="H506" s="287"/>
      <c r="I506" s="287"/>
      <c r="J506" s="287"/>
      <c r="K506" s="287"/>
      <c r="L506" s="287"/>
      <c r="M506" s="287"/>
      <c r="N506" s="287"/>
      <c r="O506" s="287"/>
      <c r="P506" s="290"/>
      <c r="Q506" s="287"/>
      <c r="R506" s="265"/>
      <c r="S506" s="296"/>
      <c r="T506" s="296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7"/>
      <c r="F507" s="287"/>
      <c r="G507" s="287"/>
      <c r="H507" s="287"/>
      <c r="I507" s="287"/>
      <c r="J507" s="287"/>
      <c r="K507" s="287"/>
      <c r="L507" s="287"/>
      <c r="M507" s="287"/>
      <c r="N507" s="287"/>
      <c r="O507" s="287"/>
      <c r="P507" s="290"/>
      <c r="Q507" s="287"/>
      <c r="R507" s="265"/>
      <c r="S507" s="296"/>
      <c r="T507" s="296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7"/>
      <c r="F508" s="287"/>
      <c r="G508" s="287"/>
      <c r="H508" s="287"/>
      <c r="I508" s="287"/>
      <c r="J508" s="287"/>
      <c r="K508" s="287"/>
      <c r="L508" s="287"/>
      <c r="M508" s="287"/>
      <c r="N508" s="287"/>
      <c r="O508" s="287"/>
      <c r="P508" s="290"/>
      <c r="Q508" s="287"/>
      <c r="R508" s="265"/>
      <c r="S508" s="296"/>
      <c r="T508" s="296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7"/>
      <c r="F509" s="287"/>
      <c r="G509" s="287"/>
      <c r="H509" s="287"/>
      <c r="I509" s="287"/>
      <c r="J509" s="287"/>
      <c r="K509" s="287"/>
      <c r="L509" s="287"/>
      <c r="M509" s="287"/>
      <c r="N509" s="287"/>
      <c r="O509" s="287"/>
      <c r="P509" s="290"/>
      <c r="Q509" s="287"/>
      <c r="R509" s="265"/>
      <c r="S509" s="296"/>
      <c r="T509" s="296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7"/>
      <c r="F510" s="287"/>
      <c r="G510" s="287"/>
      <c r="H510" s="287"/>
      <c r="I510" s="287"/>
      <c r="J510" s="287"/>
      <c r="K510" s="287"/>
      <c r="L510" s="287"/>
      <c r="M510" s="287"/>
      <c r="N510" s="287"/>
      <c r="O510" s="287"/>
      <c r="P510" s="290"/>
      <c r="Q510" s="287"/>
      <c r="R510" s="265"/>
      <c r="S510" s="296"/>
      <c r="T510" s="296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7"/>
      <c r="F511" s="287"/>
      <c r="G511" s="287"/>
      <c r="H511" s="287"/>
      <c r="I511" s="287"/>
      <c r="J511" s="287"/>
      <c r="K511" s="287"/>
      <c r="L511" s="287"/>
      <c r="M511" s="287"/>
      <c r="N511" s="287"/>
      <c r="O511" s="287"/>
      <c r="P511" s="290"/>
      <c r="Q511" s="287"/>
      <c r="R511" s="265"/>
      <c r="S511" s="296"/>
      <c r="T511" s="296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7"/>
      <c r="F512" s="287"/>
      <c r="G512" s="287"/>
      <c r="H512" s="287"/>
      <c r="I512" s="287"/>
      <c r="J512" s="287"/>
      <c r="K512" s="287"/>
      <c r="L512" s="287"/>
      <c r="M512" s="287"/>
      <c r="N512" s="287"/>
      <c r="O512" s="287"/>
      <c r="P512" s="290"/>
      <c r="Q512" s="287"/>
      <c r="R512" s="265"/>
      <c r="S512" s="296"/>
      <c r="T512" s="296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7"/>
      <c r="F513" s="287"/>
      <c r="G513" s="287"/>
      <c r="H513" s="287"/>
      <c r="I513" s="287"/>
      <c r="J513" s="287"/>
      <c r="K513" s="287"/>
      <c r="L513" s="287"/>
      <c r="M513" s="287"/>
      <c r="N513" s="287"/>
      <c r="O513" s="287"/>
      <c r="P513" s="290"/>
      <c r="Q513" s="287"/>
      <c r="R513" s="265"/>
      <c r="S513" s="296"/>
      <c r="T513" s="296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7"/>
      <c r="F514" s="287"/>
      <c r="G514" s="287"/>
      <c r="H514" s="287"/>
      <c r="I514" s="287"/>
      <c r="J514" s="287"/>
      <c r="K514" s="287"/>
      <c r="L514" s="287"/>
      <c r="M514" s="287"/>
      <c r="N514" s="287"/>
      <c r="O514" s="287"/>
      <c r="P514" s="290"/>
      <c r="Q514" s="287"/>
      <c r="R514" s="265"/>
      <c r="S514" s="296"/>
      <c r="T514" s="296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7"/>
      <c r="F515" s="287"/>
      <c r="G515" s="287"/>
      <c r="H515" s="287"/>
      <c r="I515" s="287"/>
      <c r="J515" s="287"/>
      <c r="K515" s="287"/>
      <c r="L515" s="287"/>
      <c r="M515" s="287"/>
      <c r="N515" s="287"/>
      <c r="O515" s="287"/>
      <c r="P515" s="290"/>
      <c r="Q515" s="287"/>
      <c r="R515" s="265"/>
      <c r="S515" s="296"/>
      <c r="T515" s="296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7"/>
      <c r="F516" s="287"/>
      <c r="G516" s="287"/>
      <c r="H516" s="287"/>
      <c r="I516" s="287"/>
      <c r="J516" s="287"/>
      <c r="K516" s="287"/>
      <c r="L516" s="287"/>
      <c r="M516" s="287"/>
      <c r="N516" s="287"/>
      <c r="O516" s="287"/>
      <c r="P516" s="290"/>
      <c r="Q516" s="287"/>
      <c r="R516" s="265"/>
      <c r="S516" s="296"/>
      <c r="T516" s="296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7"/>
      <c r="F517" s="287"/>
      <c r="G517" s="287"/>
      <c r="H517" s="287"/>
      <c r="I517" s="287"/>
      <c r="J517" s="287"/>
      <c r="K517" s="287"/>
      <c r="L517" s="287"/>
      <c r="M517" s="287"/>
      <c r="N517" s="287"/>
      <c r="O517" s="287"/>
      <c r="P517" s="290"/>
      <c r="Q517" s="287"/>
      <c r="R517" s="265"/>
      <c r="S517" s="296"/>
      <c r="T517" s="296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7"/>
      <c r="F518" s="287"/>
      <c r="G518" s="287"/>
      <c r="H518" s="287"/>
      <c r="I518" s="287"/>
      <c r="J518" s="287"/>
      <c r="K518" s="287"/>
      <c r="L518" s="287"/>
      <c r="M518" s="287"/>
      <c r="N518" s="287"/>
      <c r="O518" s="287"/>
      <c r="P518" s="290"/>
      <c r="Q518" s="287"/>
      <c r="R518" s="265"/>
      <c r="S518" s="296"/>
      <c r="T518" s="296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7"/>
      <c r="F519" s="287"/>
      <c r="G519" s="287"/>
      <c r="H519" s="287"/>
      <c r="I519" s="287"/>
      <c r="J519" s="287"/>
      <c r="K519" s="287"/>
      <c r="L519" s="287"/>
      <c r="M519" s="287"/>
      <c r="N519" s="287"/>
      <c r="O519" s="287"/>
      <c r="P519" s="290"/>
      <c r="Q519" s="287"/>
      <c r="R519" s="265"/>
      <c r="S519" s="296"/>
      <c r="T519" s="296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7"/>
      <c r="F520" s="287"/>
      <c r="G520" s="287"/>
      <c r="H520" s="287"/>
      <c r="I520" s="287"/>
      <c r="J520" s="287"/>
      <c r="K520" s="287"/>
      <c r="L520" s="287"/>
      <c r="M520" s="287"/>
      <c r="N520" s="287"/>
      <c r="O520" s="287"/>
      <c r="P520" s="290"/>
      <c r="Q520" s="287"/>
      <c r="R520" s="265"/>
      <c r="S520" s="296"/>
      <c r="T520" s="296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7"/>
      <c r="F521" s="287"/>
      <c r="G521" s="287"/>
      <c r="H521" s="287"/>
      <c r="I521" s="287"/>
      <c r="J521" s="287"/>
      <c r="K521" s="287"/>
      <c r="L521" s="287"/>
      <c r="M521" s="287"/>
      <c r="N521" s="287"/>
      <c r="O521" s="287"/>
      <c r="P521" s="290"/>
      <c r="Q521" s="287"/>
      <c r="R521" s="265"/>
      <c r="S521" s="296"/>
      <c r="T521" s="296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7"/>
      <c r="F522" s="287"/>
      <c r="G522" s="287"/>
      <c r="H522" s="287"/>
      <c r="I522" s="287"/>
      <c r="J522" s="287"/>
      <c r="K522" s="287"/>
      <c r="L522" s="287"/>
      <c r="M522" s="287"/>
      <c r="N522" s="287"/>
      <c r="O522" s="287"/>
      <c r="P522" s="290"/>
      <c r="Q522" s="287"/>
      <c r="R522" s="265"/>
      <c r="S522" s="296"/>
      <c r="T522" s="296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7"/>
      <c r="F523" s="287"/>
      <c r="G523" s="287"/>
      <c r="H523" s="287"/>
      <c r="I523" s="287"/>
      <c r="J523" s="287"/>
      <c r="K523" s="287"/>
      <c r="L523" s="287"/>
      <c r="M523" s="287"/>
      <c r="N523" s="287"/>
      <c r="O523" s="287"/>
      <c r="P523" s="290"/>
      <c r="Q523" s="287"/>
      <c r="R523" s="265"/>
      <c r="S523" s="296"/>
      <c r="T523" s="296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7"/>
      <c r="F524" s="287"/>
      <c r="G524" s="287"/>
      <c r="H524" s="287"/>
      <c r="I524" s="287"/>
      <c r="J524" s="287"/>
      <c r="K524" s="287"/>
      <c r="L524" s="287"/>
      <c r="M524" s="287"/>
      <c r="N524" s="287"/>
      <c r="O524" s="287"/>
      <c r="P524" s="290"/>
      <c r="Q524" s="287"/>
      <c r="R524" s="265"/>
      <c r="S524" s="296"/>
      <c r="T524" s="296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7"/>
      <c r="F525" s="287"/>
      <c r="G525" s="287"/>
      <c r="H525" s="287"/>
      <c r="I525" s="287"/>
      <c r="J525" s="287"/>
      <c r="K525" s="287"/>
      <c r="L525" s="287"/>
      <c r="M525" s="287"/>
      <c r="N525" s="287"/>
      <c r="O525" s="287"/>
      <c r="P525" s="290"/>
      <c r="Q525" s="287"/>
      <c r="R525" s="265"/>
      <c r="S525" s="296"/>
      <c r="T525" s="296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7"/>
      <c r="F526" s="287"/>
      <c r="G526" s="287"/>
      <c r="H526" s="287"/>
      <c r="I526" s="287"/>
      <c r="J526" s="287"/>
      <c r="K526" s="287"/>
      <c r="L526" s="287"/>
      <c r="M526" s="287"/>
      <c r="N526" s="287"/>
      <c r="O526" s="287"/>
      <c r="P526" s="290"/>
      <c r="Q526" s="287"/>
      <c r="R526" s="265"/>
      <c r="S526" s="296"/>
      <c r="T526" s="296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7"/>
      <c r="F527" s="287"/>
      <c r="G527" s="287"/>
      <c r="H527" s="287"/>
      <c r="I527" s="287"/>
      <c r="J527" s="287"/>
      <c r="K527" s="287"/>
      <c r="L527" s="287"/>
      <c r="M527" s="287"/>
      <c r="N527" s="287"/>
      <c r="O527" s="287"/>
      <c r="P527" s="290"/>
      <c r="Q527" s="287"/>
      <c r="R527" s="265"/>
      <c r="S527" s="296"/>
      <c r="T527" s="296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7"/>
      <c r="F528" s="287"/>
      <c r="G528" s="287"/>
      <c r="H528" s="287"/>
      <c r="I528" s="287"/>
      <c r="J528" s="287"/>
      <c r="K528" s="287"/>
      <c r="L528" s="287"/>
      <c r="M528" s="287"/>
      <c r="N528" s="287"/>
      <c r="O528" s="287"/>
      <c r="P528" s="290"/>
      <c r="Q528" s="287"/>
      <c r="R528" s="265"/>
      <c r="S528" s="296"/>
      <c r="T528" s="296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7"/>
      <c r="F529" s="287"/>
      <c r="G529" s="287"/>
      <c r="H529" s="287"/>
      <c r="I529" s="287"/>
      <c r="J529" s="287"/>
      <c r="K529" s="287"/>
      <c r="L529" s="287"/>
      <c r="M529" s="287"/>
      <c r="N529" s="287"/>
      <c r="O529" s="287"/>
      <c r="P529" s="290"/>
      <c r="Q529" s="287"/>
      <c r="R529" s="265"/>
      <c r="S529" s="296"/>
      <c r="T529" s="296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7"/>
      <c r="F530" s="287"/>
      <c r="G530" s="287"/>
      <c r="H530" s="287"/>
      <c r="I530" s="287"/>
      <c r="J530" s="287"/>
      <c r="K530" s="287"/>
      <c r="L530" s="287"/>
      <c r="M530" s="287"/>
      <c r="N530" s="287"/>
      <c r="O530" s="287"/>
      <c r="P530" s="290"/>
      <c r="Q530" s="287"/>
      <c r="R530" s="265"/>
      <c r="S530" s="296"/>
      <c r="T530" s="296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7"/>
      <c r="F531" s="287"/>
      <c r="G531" s="287"/>
      <c r="H531" s="287"/>
      <c r="I531" s="287"/>
      <c r="J531" s="287"/>
      <c r="K531" s="287"/>
      <c r="L531" s="287"/>
      <c r="M531" s="287"/>
      <c r="N531" s="287"/>
      <c r="O531" s="287"/>
      <c r="P531" s="290"/>
      <c r="Q531" s="287"/>
      <c r="R531" s="265"/>
      <c r="S531" s="296"/>
      <c r="T531" s="296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7"/>
      <c r="F532" s="287"/>
      <c r="G532" s="287"/>
      <c r="H532" s="287"/>
      <c r="I532" s="287"/>
      <c r="J532" s="287"/>
      <c r="K532" s="287"/>
      <c r="L532" s="287"/>
      <c r="M532" s="287"/>
      <c r="N532" s="287"/>
      <c r="O532" s="287"/>
      <c r="P532" s="290"/>
      <c r="Q532" s="287"/>
      <c r="R532" s="265"/>
      <c r="S532" s="296"/>
      <c r="T532" s="296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7"/>
      <c r="F533" s="287"/>
      <c r="G533" s="287"/>
      <c r="H533" s="287"/>
      <c r="I533" s="287"/>
      <c r="J533" s="287"/>
      <c r="K533" s="287"/>
      <c r="L533" s="287"/>
      <c r="M533" s="287"/>
      <c r="N533" s="287"/>
      <c r="O533" s="287"/>
      <c r="P533" s="290"/>
      <c r="Q533" s="287"/>
      <c r="R533" s="265"/>
      <c r="S533" s="296"/>
      <c r="T533" s="296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7"/>
      <c r="F534" s="287"/>
      <c r="G534" s="287"/>
      <c r="H534" s="287"/>
      <c r="I534" s="287"/>
      <c r="J534" s="287"/>
      <c r="K534" s="287"/>
      <c r="L534" s="287"/>
      <c r="M534" s="287"/>
      <c r="N534" s="287"/>
      <c r="O534" s="287"/>
      <c r="P534" s="290"/>
      <c r="Q534" s="287"/>
      <c r="R534" s="265"/>
      <c r="S534" s="296"/>
      <c r="T534" s="296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7"/>
      <c r="F535" s="287"/>
      <c r="G535" s="287"/>
      <c r="H535" s="287"/>
      <c r="I535" s="287"/>
      <c r="J535" s="287"/>
      <c r="K535" s="287"/>
      <c r="L535" s="287"/>
      <c r="M535" s="287"/>
      <c r="N535" s="287"/>
      <c r="O535" s="287"/>
      <c r="P535" s="290"/>
      <c r="Q535" s="287"/>
      <c r="R535" s="265"/>
      <c r="S535" s="296"/>
      <c r="T535" s="296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7"/>
      <c r="F536" s="287"/>
      <c r="G536" s="287"/>
      <c r="H536" s="287"/>
      <c r="I536" s="287"/>
      <c r="J536" s="287"/>
      <c r="K536" s="287"/>
      <c r="L536" s="287"/>
      <c r="M536" s="287"/>
      <c r="N536" s="287"/>
      <c r="O536" s="287"/>
      <c r="P536" s="290"/>
      <c r="Q536" s="287"/>
      <c r="R536" s="265"/>
      <c r="S536" s="296"/>
      <c r="T536" s="296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7"/>
      <c r="F537" s="287"/>
      <c r="G537" s="287"/>
      <c r="H537" s="287"/>
      <c r="I537" s="287"/>
      <c r="J537" s="287"/>
      <c r="K537" s="287"/>
      <c r="L537" s="287"/>
      <c r="M537" s="287"/>
      <c r="N537" s="287"/>
      <c r="O537" s="287"/>
      <c r="P537" s="290"/>
      <c r="Q537" s="287"/>
      <c r="R537" s="265"/>
      <c r="S537" s="296"/>
      <c r="T537" s="296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7"/>
      <c r="F538" s="287"/>
      <c r="G538" s="287"/>
      <c r="H538" s="287"/>
      <c r="I538" s="287"/>
      <c r="J538" s="287"/>
      <c r="K538" s="287"/>
      <c r="L538" s="287"/>
      <c r="M538" s="287"/>
      <c r="N538" s="287"/>
      <c r="O538" s="287"/>
      <c r="P538" s="290"/>
      <c r="Q538" s="287"/>
      <c r="R538" s="265"/>
      <c r="S538" s="296"/>
      <c r="T538" s="296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7"/>
      <c r="F539" s="287"/>
      <c r="G539" s="287"/>
      <c r="H539" s="287"/>
      <c r="I539" s="287"/>
      <c r="J539" s="287"/>
      <c r="K539" s="287"/>
      <c r="L539" s="287"/>
      <c r="M539" s="287"/>
      <c r="N539" s="287"/>
      <c r="O539" s="287"/>
      <c r="P539" s="290"/>
      <c r="Q539" s="287"/>
      <c r="R539" s="265"/>
      <c r="S539" s="296"/>
      <c r="T539" s="296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7"/>
      <c r="F540" s="287"/>
      <c r="G540" s="287"/>
      <c r="H540" s="287"/>
      <c r="I540" s="287"/>
      <c r="J540" s="287"/>
      <c r="K540" s="287"/>
      <c r="L540" s="287"/>
      <c r="M540" s="287"/>
      <c r="N540" s="287"/>
      <c r="O540" s="287"/>
      <c r="P540" s="290"/>
      <c r="Q540" s="287"/>
      <c r="R540" s="265"/>
      <c r="S540" s="296"/>
      <c r="T540" s="296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7"/>
      <c r="F541" s="287"/>
      <c r="G541" s="287"/>
      <c r="H541" s="287"/>
      <c r="I541" s="287"/>
      <c r="J541" s="287"/>
      <c r="K541" s="287"/>
      <c r="L541" s="287"/>
      <c r="M541" s="287"/>
      <c r="N541" s="287"/>
      <c r="O541" s="287"/>
      <c r="P541" s="290"/>
      <c r="Q541" s="287"/>
      <c r="R541" s="265"/>
      <c r="S541" s="296"/>
      <c r="T541" s="296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7"/>
      <c r="F542" s="287"/>
      <c r="G542" s="287"/>
      <c r="H542" s="287"/>
      <c r="I542" s="287"/>
      <c r="J542" s="287"/>
      <c r="K542" s="287"/>
      <c r="L542" s="287"/>
      <c r="M542" s="287"/>
      <c r="N542" s="287"/>
      <c r="O542" s="287"/>
      <c r="P542" s="290"/>
      <c r="Q542" s="287"/>
      <c r="R542" s="265"/>
      <c r="S542" s="296"/>
      <c r="T542" s="296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7"/>
      <c r="F543" s="287"/>
      <c r="G543" s="287"/>
      <c r="H543" s="287"/>
      <c r="I543" s="287"/>
      <c r="J543" s="287"/>
      <c r="K543" s="287"/>
      <c r="L543" s="287"/>
      <c r="M543" s="287"/>
      <c r="N543" s="287"/>
      <c r="O543" s="287"/>
      <c r="P543" s="290"/>
      <c r="Q543" s="287"/>
      <c r="R543" s="265"/>
      <c r="S543" s="296"/>
      <c r="T543" s="296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7"/>
      <c r="F544" s="287"/>
      <c r="G544" s="287"/>
      <c r="H544" s="287"/>
      <c r="I544" s="287"/>
      <c r="J544" s="287"/>
      <c r="K544" s="287"/>
      <c r="L544" s="287"/>
      <c r="M544" s="287"/>
      <c r="N544" s="287"/>
      <c r="O544" s="287"/>
      <c r="P544" s="290"/>
      <c r="Q544" s="287"/>
      <c r="R544" s="265"/>
      <c r="S544" s="296"/>
      <c r="T544" s="296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7"/>
      <c r="F545" s="287"/>
      <c r="G545" s="287"/>
      <c r="H545" s="287"/>
      <c r="I545" s="287"/>
      <c r="J545" s="287"/>
      <c r="K545" s="287"/>
      <c r="L545" s="287"/>
      <c r="M545" s="287"/>
      <c r="N545" s="287"/>
      <c r="O545" s="287"/>
      <c r="P545" s="290"/>
      <c r="Q545" s="287"/>
      <c r="R545" s="265"/>
      <c r="S545" s="296"/>
      <c r="T545" s="296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7"/>
      <c r="F546" s="287"/>
      <c r="G546" s="287"/>
      <c r="H546" s="287"/>
      <c r="I546" s="287"/>
      <c r="J546" s="287"/>
      <c r="K546" s="287"/>
      <c r="L546" s="287"/>
      <c r="M546" s="287"/>
      <c r="N546" s="287"/>
      <c r="O546" s="287"/>
      <c r="P546" s="290"/>
      <c r="Q546" s="287"/>
      <c r="R546" s="265"/>
      <c r="S546" s="296"/>
      <c r="T546" s="296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7"/>
      <c r="F547" s="287"/>
      <c r="G547" s="287"/>
      <c r="H547" s="287"/>
      <c r="I547" s="287"/>
      <c r="J547" s="287"/>
      <c r="K547" s="287"/>
      <c r="L547" s="287"/>
      <c r="M547" s="287"/>
      <c r="N547" s="287"/>
      <c r="O547" s="287"/>
      <c r="P547" s="290"/>
      <c r="Q547" s="287"/>
      <c r="R547" s="265"/>
      <c r="S547" s="296"/>
      <c r="T547" s="296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7"/>
      <c r="F548" s="287"/>
      <c r="G548" s="287"/>
      <c r="H548" s="287"/>
      <c r="I548" s="287"/>
      <c r="J548" s="287"/>
      <c r="K548" s="287"/>
      <c r="L548" s="287"/>
      <c r="M548" s="287"/>
      <c r="N548" s="287"/>
      <c r="O548" s="287"/>
      <c r="P548" s="290"/>
      <c r="Q548" s="287"/>
      <c r="R548" s="265"/>
      <c r="S548" s="296"/>
      <c r="T548" s="296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7"/>
      <c r="F549" s="287"/>
      <c r="G549" s="287"/>
      <c r="H549" s="287"/>
      <c r="I549" s="287"/>
      <c r="J549" s="287"/>
      <c r="K549" s="287"/>
      <c r="L549" s="287"/>
      <c r="M549" s="287"/>
      <c r="N549" s="287"/>
      <c r="O549" s="287"/>
      <c r="P549" s="290"/>
      <c r="Q549" s="287"/>
      <c r="R549" s="265"/>
      <c r="S549" s="296"/>
      <c r="T549" s="296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7"/>
      <c r="F550" s="287"/>
      <c r="G550" s="287"/>
      <c r="H550" s="287"/>
      <c r="I550" s="287"/>
      <c r="J550" s="287"/>
      <c r="K550" s="287"/>
      <c r="L550" s="287"/>
      <c r="M550" s="287"/>
      <c r="N550" s="287"/>
      <c r="O550" s="287"/>
      <c r="P550" s="290"/>
      <c r="Q550" s="287"/>
      <c r="R550" s="265"/>
      <c r="S550" s="296"/>
      <c r="T550" s="296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7"/>
      <c r="F551" s="287"/>
      <c r="G551" s="287"/>
      <c r="H551" s="287"/>
      <c r="I551" s="287"/>
      <c r="J551" s="287"/>
      <c r="K551" s="287"/>
      <c r="L551" s="287"/>
      <c r="M551" s="287"/>
      <c r="N551" s="287"/>
      <c r="O551" s="287"/>
      <c r="P551" s="290"/>
      <c r="Q551" s="287"/>
      <c r="R551" s="265"/>
      <c r="S551" s="296"/>
      <c r="T551" s="296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7"/>
      <c r="F552" s="287"/>
      <c r="G552" s="287"/>
      <c r="H552" s="287"/>
      <c r="I552" s="287"/>
      <c r="J552" s="287"/>
      <c r="K552" s="287"/>
      <c r="L552" s="287"/>
      <c r="M552" s="287"/>
      <c r="N552" s="287"/>
      <c r="O552" s="287"/>
      <c r="P552" s="290"/>
      <c r="Q552" s="287"/>
      <c r="R552" s="265"/>
      <c r="S552" s="296"/>
      <c r="T552" s="296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7"/>
      <c r="F553" s="287"/>
      <c r="G553" s="287"/>
      <c r="H553" s="287"/>
      <c r="I553" s="287"/>
      <c r="J553" s="287"/>
      <c r="K553" s="287"/>
      <c r="L553" s="287"/>
      <c r="M553" s="287"/>
      <c r="N553" s="287"/>
      <c r="O553" s="287"/>
      <c r="P553" s="290"/>
      <c r="Q553" s="287"/>
      <c r="R553" s="265"/>
      <c r="S553" s="296"/>
      <c r="T553" s="296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7"/>
      <c r="F554" s="287"/>
      <c r="G554" s="287"/>
      <c r="H554" s="287"/>
      <c r="I554" s="287"/>
      <c r="J554" s="287"/>
      <c r="K554" s="287"/>
      <c r="L554" s="287"/>
      <c r="M554" s="287"/>
      <c r="N554" s="287"/>
      <c r="O554" s="287"/>
      <c r="P554" s="290"/>
      <c r="Q554" s="287"/>
      <c r="R554" s="265"/>
      <c r="S554" s="296"/>
      <c r="T554" s="296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7"/>
      <c r="F555" s="287"/>
      <c r="G555" s="287"/>
      <c r="H555" s="287"/>
      <c r="I555" s="287"/>
      <c r="J555" s="287"/>
      <c r="K555" s="287"/>
      <c r="L555" s="287"/>
      <c r="M555" s="287"/>
      <c r="N555" s="287"/>
      <c r="O555" s="287"/>
      <c r="P555" s="290"/>
      <c r="Q555" s="287"/>
      <c r="R555" s="265"/>
      <c r="S555" s="296"/>
      <c r="T555" s="296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7"/>
      <c r="F556" s="287"/>
      <c r="G556" s="287"/>
      <c r="H556" s="287"/>
      <c r="I556" s="287"/>
      <c r="J556" s="287"/>
      <c r="K556" s="287"/>
      <c r="L556" s="287"/>
      <c r="M556" s="287"/>
      <c r="N556" s="287"/>
      <c r="O556" s="287"/>
      <c r="P556" s="290"/>
      <c r="Q556" s="287"/>
      <c r="R556" s="265"/>
      <c r="S556" s="296"/>
      <c r="T556" s="296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7"/>
      <c r="F557" s="287"/>
      <c r="G557" s="287"/>
      <c r="H557" s="287"/>
      <c r="I557" s="287"/>
      <c r="J557" s="287"/>
      <c r="K557" s="287"/>
      <c r="L557" s="287"/>
      <c r="M557" s="287"/>
      <c r="N557" s="287"/>
      <c r="O557" s="287"/>
      <c r="P557" s="290"/>
      <c r="Q557" s="287"/>
      <c r="R557" s="265"/>
      <c r="S557" s="296"/>
      <c r="T557" s="296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7"/>
      <c r="F558" s="287"/>
      <c r="G558" s="287"/>
      <c r="H558" s="287"/>
      <c r="I558" s="287"/>
      <c r="J558" s="287"/>
      <c r="K558" s="287"/>
      <c r="L558" s="287"/>
      <c r="M558" s="287"/>
      <c r="N558" s="287"/>
      <c r="O558" s="287"/>
      <c r="P558" s="290"/>
      <c r="Q558" s="287"/>
      <c r="R558" s="265"/>
      <c r="S558" s="296"/>
      <c r="T558" s="296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7"/>
      <c r="F559" s="287"/>
      <c r="G559" s="287"/>
      <c r="H559" s="287"/>
      <c r="I559" s="287"/>
      <c r="J559" s="287"/>
      <c r="K559" s="287"/>
      <c r="L559" s="287"/>
      <c r="M559" s="287"/>
      <c r="N559" s="287"/>
      <c r="O559" s="287"/>
      <c r="P559" s="290"/>
      <c r="Q559" s="287"/>
      <c r="R559" s="265"/>
      <c r="S559" s="296"/>
      <c r="T559" s="296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7"/>
      <c r="F560" s="287"/>
      <c r="G560" s="287"/>
      <c r="H560" s="287"/>
      <c r="I560" s="287"/>
      <c r="J560" s="287"/>
      <c r="K560" s="287"/>
      <c r="L560" s="287"/>
      <c r="M560" s="287"/>
      <c r="N560" s="287"/>
      <c r="O560" s="287"/>
      <c r="P560" s="290"/>
      <c r="Q560" s="287"/>
      <c r="R560" s="265"/>
      <c r="S560" s="296"/>
      <c r="T560" s="296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7"/>
      <c r="F561" s="287"/>
      <c r="G561" s="287"/>
      <c r="H561" s="287"/>
      <c r="I561" s="287"/>
      <c r="J561" s="287"/>
      <c r="K561" s="287"/>
      <c r="L561" s="287"/>
      <c r="M561" s="287"/>
      <c r="N561" s="287"/>
      <c r="O561" s="287"/>
      <c r="P561" s="290"/>
      <c r="Q561" s="287"/>
      <c r="R561" s="265"/>
      <c r="S561" s="296"/>
      <c r="T561" s="296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7"/>
      <c r="F562" s="287"/>
      <c r="G562" s="287"/>
      <c r="H562" s="287"/>
      <c r="I562" s="287"/>
      <c r="J562" s="287"/>
      <c r="K562" s="287"/>
      <c r="L562" s="287"/>
      <c r="M562" s="287"/>
      <c r="N562" s="287"/>
      <c r="O562" s="287"/>
      <c r="P562" s="290"/>
      <c r="Q562" s="287"/>
      <c r="R562" s="265"/>
      <c r="S562" s="296"/>
      <c r="T562" s="296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7"/>
      <c r="F563" s="287"/>
      <c r="G563" s="287"/>
      <c r="H563" s="287"/>
      <c r="I563" s="287"/>
      <c r="J563" s="287"/>
      <c r="K563" s="287"/>
      <c r="L563" s="287"/>
      <c r="M563" s="287"/>
      <c r="N563" s="287"/>
      <c r="O563" s="287"/>
      <c r="P563" s="290"/>
      <c r="Q563" s="287"/>
      <c r="R563" s="265"/>
      <c r="S563" s="296"/>
      <c r="T563" s="296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7"/>
      <c r="F564" s="287"/>
      <c r="G564" s="287"/>
      <c r="H564" s="287"/>
      <c r="I564" s="287"/>
      <c r="J564" s="287"/>
      <c r="K564" s="287"/>
      <c r="L564" s="287"/>
      <c r="M564" s="287"/>
      <c r="N564" s="287"/>
      <c r="O564" s="287"/>
      <c r="P564" s="290"/>
      <c r="Q564" s="287"/>
      <c r="R564" s="265"/>
      <c r="S564" s="296"/>
      <c r="T564" s="296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7"/>
      <c r="F565" s="287"/>
      <c r="G565" s="287"/>
      <c r="H565" s="287"/>
      <c r="I565" s="287"/>
      <c r="J565" s="287"/>
      <c r="K565" s="287"/>
      <c r="L565" s="287"/>
      <c r="M565" s="287"/>
      <c r="N565" s="287"/>
      <c r="O565" s="287"/>
      <c r="P565" s="290"/>
      <c r="Q565" s="287"/>
      <c r="R565" s="265"/>
      <c r="S565" s="296"/>
      <c r="T565" s="296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7"/>
      <c r="F566" s="287"/>
      <c r="G566" s="287"/>
      <c r="H566" s="287"/>
      <c r="I566" s="287"/>
      <c r="J566" s="287"/>
      <c r="K566" s="287"/>
      <c r="L566" s="287"/>
      <c r="M566" s="287"/>
      <c r="N566" s="287"/>
      <c r="O566" s="287"/>
      <c r="P566" s="290"/>
      <c r="Q566" s="287"/>
      <c r="R566" s="265"/>
      <c r="S566" s="296"/>
      <c r="T566" s="296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7"/>
      <c r="F567" s="287"/>
      <c r="G567" s="287"/>
      <c r="H567" s="287"/>
      <c r="I567" s="287"/>
      <c r="J567" s="287"/>
      <c r="K567" s="287"/>
      <c r="L567" s="287"/>
      <c r="M567" s="287"/>
      <c r="N567" s="287"/>
      <c r="O567" s="287"/>
      <c r="P567" s="290"/>
      <c r="Q567" s="287"/>
      <c r="R567" s="265"/>
      <c r="S567" s="296"/>
      <c r="T567" s="296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7"/>
      <c r="F568" s="287"/>
      <c r="G568" s="287"/>
      <c r="H568" s="287"/>
      <c r="I568" s="287"/>
      <c r="J568" s="287"/>
      <c r="K568" s="287"/>
      <c r="L568" s="287"/>
      <c r="M568" s="287"/>
      <c r="N568" s="287"/>
      <c r="O568" s="287"/>
      <c r="P568" s="290"/>
      <c r="Q568" s="287"/>
      <c r="R568" s="265"/>
      <c r="S568" s="296"/>
      <c r="T568" s="296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7"/>
      <c r="F569" s="287"/>
      <c r="G569" s="287"/>
      <c r="H569" s="287"/>
      <c r="I569" s="287"/>
      <c r="J569" s="287"/>
      <c r="K569" s="287"/>
      <c r="L569" s="287"/>
      <c r="M569" s="287"/>
      <c r="N569" s="287"/>
      <c r="O569" s="287"/>
      <c r="P569" s="290"/>
      <c r="Q569" s="287"/>
      <c r="R569" s="265"/>
      <c r="S569" s="296"/>
      <c r="T569" s="296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7"/>
      <c r="F570" s="287"/>
      <c r="G570" s="287"/>
      <c r="H570" s="287"/>
      <c r="I570" s="287"/>
      <c r="J570" s="287"/>
      <c r="K570" s="287"/>
      <c r="L570" s="287"/>
      <c r="M570" s="287"/>
      <c r="N570" s="287"/>
      <c r="O570" s="287"/>
      <c r="P570" s="290"/>
      <c r="Q570" s="287"/>
      <c r="R570" s="265"/>
      <c r="S570" s="296"/>
      <c r="T570" s="296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7"/>
      <c r="F571" s="287"/>
      <c r="G571" s="287"/>
      <c r="H571" s="287"/>
      <c r="I571" s="287"/>
      <c r="J571" s="287"/>
      <c r="K571" s="287"/>
      <c r="L571" s="287"/>
      <c r="M571" s="287"/>
      <c r="N571" s="287"/>
      <c r="O571" s="287"/>
      <c r="P571" s="290"/>
      <c r="Q571" s="287"/>
      <c r="R571" s="265"/>
      <c r="S571" s="296"/>
      <c r="T571" s="296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7"/>
      <c r="F572" s="287"/>
      <c r="G572" s="287"/>
      <c r="H572" s="287"/>
      <c r="I572" s="287"/>
      <c r="J572" s="287"/>
      <c r="K572" s="287"/>
      <c r="L572" s="287"/>
      <c r="M572" s="287"/>
      <c r="N572" s="287"/>
      <c r="O572" s="287"/>
      <c r="P572" s="290"/>
      <c r="Q572" s="287"/>
      <c r="R572" s="265"/>
      <c r="S572" s="296"/>
      <c r="T572" s="296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7"/>
      <c r="F573" s="287"/>
      <c r="G573" s="287"/>
      <c r="H573" s="287"/>
      <c r="I573" s="287"/>
      <c r="J573" s="287"/>
      <c r="K573" s="287"/>
      <c r="L573" s="287"/>
      <c r="M573" s="287"/>
      <c r="N573" s="287"/>
      <c r="O573" s="287"/>
      <c r="P573" s="290"/>
      <c r="Q573" s="287"/>
      <c r="R573" s="265"/>
      <c r="S573" s="296"/>
      <c r="T573" s="296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7"/>
      <c r="F574" s="287"/>
      <c r="G574" s="287"/>
      <c r="H574" s="287"/>
      <c r="I574" s="287"/>
      <c r="J574" s="287"/>
      <c r="K574" s="287"/>
      <c r="L574" s="287"/>
      <c r="M574" s="287"/>
      <c r="N574" s="287"/>
      <c r="O574" s="287"/>
      <c r="P574" s="290"/>
      <c r="Q574" s="287"/>
      <c r="R574" s="265"/>
      <c r="S574" s="296"/>
      <c r="T574" s="296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7"/>
      <c r="F575" s="287"/>
      <c r="G575" s="287"/>
      <c r="H575" s="287"/>
      <c r="I575" s="287"/>
      <c r="J575" s="287"/>
      <c r="K575" s="287"/>
      <c r="L575" s="287"/>
      <c r="M575" s="287"/>
      <c r="N575" s="287"/>
      <c r="O575" s="287"/>
      <c r="P575" s="290"/>
      <c r="Q575" s="287"/>
      <c r="R575" s="265"/>
      <c r="S575" s="296"/>
      <c r="T575" s="296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7"/>
      <c r="F576" s="287"/>
      <c r="G576" s="287"/>
      <c r="H576" s="287"/>
      <c r="I576" s="287"/>
      <c r="J576" s="287"/>
      <c r="K576" s="287"/>
      <c r="L576" s="287"/>
      <c r="M576" s="287"/>
      <c r="N576" s="287"/>
      <c r="O576" s="287"/>
      <c r="P576" s="290"/>
      <c r="Q576" s="287"/>
      <c r="R576" s="265"/>
      <c r="S576" s="296"/>
      <c r="T576" s="296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7"/>
      <c r="F577" s="287"/>
      <c r="G577" s="287"/>
      <c r="H577" s="287"/>
      <c r="I577" s="287"/>
      <c r="J577" s="287"/>
      <c r="K577" s="287"/>
      <c r="L577" s="287"/>
      <c r="M577" s="287"/>
      <c r="N577" s="287"/>
      <c r="O577" s="287"/>
      <c r="P577" s="290"/>
      <c r="Q577" s="287"/>
      <c r="R577" s="265"/>
      <c r="S577" s="296"/>
      <c r="T577" s="296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7"/>
      <c r="F578" s="287"/>
      <c r="G578" s="287"/>
      <c r="H578" s="287"/>
      <c r="I578" s="287"/>
      <c r="J578" s="287"/>
      <c r="K578" s="287"/>
      <c r="L578" s="287"/>
      <c r="M578" s="287"/>
      <c r="N578" s="287"/>
      <c r="O578" s="287"/>
      <c r="P578" s="290"/>
      <c r="Q578" s="287"/>
      <c r="R578" s="265"/>
      <c r="S578" s="296"/>
      <c r="T578" s="296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7"/>
      <c r="F579" s="287"/>
      <c r="G579" s="287"/>
      <c r="H579" s="287"/>
      <c r="I579" s="287"/>
      <c r="J579" s="287"/>
      <c r="K579" s="287"/>
      <c r="L579" s="287"/>
      <c r="M579" s="287"/>
      <c r="N579" s="287"/>
      <c r="O579" s="287"/>
      <c r="P579" s="290"/>
      <c r="Q579" s="287"/>
      <c r="R579" s="265"/>
      <c r="S579" s="296"/>
      <c r="T579" s="296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7"/>
      <c r="F580" s="287"/>
      <c r="G580" s="287"/>
      <c r="H580" s="287"/>
      <c r="I580" s="287"/>
      <c r="J580" s="287"/>
      <c r="K580" s="287"/>
      <c r="L580" s="287"/>
      <c r="M580" s="287"/>
      <c r="N580" s="287"/>
      <c r="O580" s="287"/>
      <c r="P580" s="290"/>
      <c r="Q580" s="287"/>
      <c r="R580" s="265"/>
      <c r="S580" s="296"/>
      <c r="T580" s="296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7"/>
      <c r="F581" s="287"/>
      <c r="G581" s="287"/>
      <c r="H581" s="287"/>
      <c r="I581" s="287"/>
      <c r="J581" s="287"/>
      <c r="K581" s="287"/>
      <c r="L581" s="287"/>
      <c r="M581" s="287"/>
      <c r="N581" s="287"/>
      <c r="O581" s="287"/>
      <c r="P581" s="290"/>
      <c r="Q581" s="287"/>
      <c r="R581" s="265"/>
      <c r="S581" s="296"/>
      <c r="T581" s="296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7"/>
      <c r="F582" s="287"/>
      <c r="G582" s="287"/>
      <c r="H582" s="287"/>
      <c r="I582" s="287"/>
      <c r="J582" s="287"/>
      <c r="K582" s="287"/>
      <c r="L582" s="287"/>
      <c r="M582" s="287"/>
      <c r="N582" s="287"/>
      <c r="O582" s="287"/>
      <c r="P582" s="290"/>
      <c r="Q582" s="287"/>
      <c r="R582" s="265"/>
      <c r="S582" s="296"/>
      <c r="T582" s="296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7"/>
      <c r="F583" s="287"/>
      <c r="G583" s="287"/>
      <c r="H583" s="287"/>
      <c r="I583" s="287"/>
      <c r="J583" s="287"/>
      <c r="K583" s="287"/>
      <c r="L583" s="287"/>
      <c r="M583" s="287"/>
      <c r="N583" s="287"/>
      <c r="O583" s="287"/>
      <c r="P583" s="290"/>
      <c r="Q583" s="287"/>
      <c r="R583" s="265"/>
      <c r="S583" s="296"/>
      <c r="T583" s="296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7"/>
      <c r="F584" s="287"/>
      <c r="G584" s="287"/>
      <c r="H584" s="287"/>
      <c r="I584" s="287"/>
      <c r="J584" s="287"/>
      <c r="K584" s="287"/>
      <c r="L584" s="287"/>
      <c r="M584" s="287"/>
      <c r="N584" s="287"/>
      <c r="O584" s="287"/>
      <c r="P584" s="290"/>
      <c r="Q584" s="287"/>
      <c r="R584" s="265"/>
      <c r="S584" s="296"/>
      <c r="T584" s="296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7"/>
      <c r="F585" s="287"/>
      <c r="G585" s="287"/>
      <c r="H585" s="287"/>
      <c r="I585" s="287"/>
      <c r="J585" s="287"/>
      <c r="K585" s="287"/>
      <c r="L585" s="287"/>
      <c r="M585" s="287"/>
      <c r="N585" s="287"/>
      <c r="O585" s="287"/>
      <c r="P585" s="290"/>
      <c r="Q585" s="287"/>
      <c r="R585" s="265"/>
      <c r="S585" s="296"/>
      <c r="T585" s="296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7"/>
      <c r="F586" s="287"/>
      <c r="G586" s="287"/>
      <c r="H586" s="287"/>
      <c r="I586" s="287"/>
      <c r="J586" s="287"/>
      <c r="K586" s="287"/>
      <c r="L586" s="287"/>
      <c r="M586" s="287"/>
      <c r="N586" s="287"/>
      <c r="O586" s="287"/>
      <c r="P586" s="290"/>
      <c r="Q586" s="287"/>
      <c r="R586" s="265"/>
      <c r="S586" s="296"/>
      <c r="T586" s="296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7"/>
      <c r="F587" s="287"/>
      <c r="G587" s="287"/>
      <c r="H587" s="287"/>
      <c r="I587" s="287"/>
      <c r="J587" s="287"/>
      <c r="K587" s="287"/>
      <c r="L587" s="287"/>
      <c r="M587" s="287"/>
      <c r="N587" s="287"/>
      <c r="O587" s="287"/>
      <c r="P587" s="290"/>
      <c r="Q587" s="287"/>
      <c r="R587" s="265"/>
      <c r="S587" s="296"/>
      <c r="T587" s="296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7"/>
      <c r="F588" s="287"/>
      <c r="G588" s="287"/>
      <c r="H588" s="287"/>
      <c r="I588" s="287"/>
      <c r="J588" s="287"/>
      <c r="K588" s="287"/>
      <c r="L588" s="287"/>
      <c r="M588" s="287"/>
      <c r="N588" s="287"/>
      <c r="O588" s="287"/>
      <c r="P588" s="290"/>
      <c r="Q588" s="287"/>
      <c r="R588" s="265"/>
      <c r="S588" s="296"/>
      <c r="T588" s="296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7"/>
      <c r="F589" s="287"/>
      <c r="G589" s="287"/>
      <c r="H589" s="287"/>
      <c r="I589" s="287"/>
      <c r="J589" s="287"/>
      <c r="K589" s="287"/>
      <c r="L589" s="287"/>
      <c r="M589" s="287"/>
      <c r="N589" s="287"/>
      <c r="O589" s="287"/>
      <c r="P589" s="290"/>
      <c r="Q589" s="287"/>
      <c r="R589" s="265"/>
      <c r="S589" s="296"/>
      <c r="T589" s="296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7"/>
      <c r="F590" s="287"/>
      <c r="G590" s="287"/>
      <c r="H590" s="287"/>
      <c r="I590" s="287"/>
      <c r="J590" s="287"/>
      <c r="K590" s="287"/>
      <c r="L590" s="287"/>
      <c r="M590" s="287"/>
      <c r="N590" s="287"/>
      <c r="O590" s="287"/>
      <c r="P590" s="290"/>
      <c r="Q590" s="287"/>
      <c r="R590" s="265"/>
      <c r="S590" s="296"/>
      <c r="T590" s="296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7"/>
      <c r="F591" s="287"/>
      <c r="G591" s="287"/>
      <c r="H591" s="287"/>
      <c r="I591" s="287"/>
      <c r="J591" s="287"/>
      <c r="K591" s="287"/>
      <c r="L591" s="287"/>
      <c r="M591" s="287"/>
      <c r="N591" s="287"/>
      <c r="O591" s="287"/>
      <c r="P591" s="290"/>
      <c r="Q591" s="287"/>
      <c r="R591" s="265"/>
      <c r="S591" s="296"/>
      <c r="T591" s="296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7"/>
      <c r="F592" s="287"/>
      <c r="G592" s="287"/>
      <c r="H592" s="287"/>
      <c r="I592" s="287"/>
      <c r="J592" s="287"/>
      <c r="K592" s="287"/>
      <c r="L592" s="287"/>
      <c r="M592" s="287"/>
      <c r="N592" s="287"/>
      <c r="O592" s="287"/>
      <c r="P592" s="290"/>
      <c r="Q592" s="287"/>
      <c r="R592" s="265"/>
      <c r="S592" s="296"/>
      <c r="T592" s="296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7"/>
      <c r="F593" s="287"/>
      <c r="G593" s="287"/>
      <c r="H593" s="287"/>
      <c r="I593" s="287"/>
      <c r="J593" s="287"/>
      <c r="K593" s="287"/>
      <c r="L593" s="287"/>
      <c r="M593" s="287"/>
      <c r="N593" s="287"/>
      <c r="O593" s="287"/>
      <c r="P593" s="290"/>
      <c r="Q593" s="287"/>
      <c r="R593" s="265"/>
      <c r="S593" s="296"/>
      <c r="T593" s="296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7"/>
      <c r="F594" s="287"/>
      <c r="G594" s="287"/>
      <c r="H594" s="287"/>
      <c r="I594" s="287"/>
      <c r="J594" s="287"/>
      <c r="K594" s="287"/>
      <c r="L594" s="287"/>
      <c r="M594" s="287"/>
      <c r="N594" s="287"/>
      <c r="O594" s="287"/>
      <c r="P594" s="290"/>
      <c r="Q594" s="287"/>
      <c r="R594" s="265"/>
      <c r="S594" s="296"/>
      <c r="T594" s="296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7"/>
      <c r="F595" s="287"/>
      <c r="G595" s="287"/>
      <c r="H595" s="287"/>
      <c r="I595" s="287"/>
      <c r="J595" s="287"/>
      <c r="K595" s="287"/>
      <c r="L595" s="287"/>
      <c r="M595" s="287"/>
      <c r="N595" s="287"/>
      <c r="O595" s="287"/>
      <c r="P595" s="290"/>
      <c r="Q595" s="287"/>
      <c r="R595" s="265"/>
      <c r="S595" s="296"/>
      <c r="T595" s="296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7"/>
      <c r="F596" s="287"/>
      <c r="G596" s="287"/>
      <c r="H596" s="287"/>
      <c r="I596" s="287"/>
      <c r="J596" s="287"/>
      <c r="K596" s="287"/>
      <c r="L596" s="287"/>
      <c r="M596" s="287"/>
      <c r="N596" s="287"/>
      <c r="O596" s="287"/>
      <c r="P596" s="290"/>
      <c r="Q596" s="287"/>
      <c r="R596" s="265"/>
      <c r="S596" s="296"/>
      <c r="T596" s="296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7"/>
      <c r="F597" s="287"/>
      <c r="G597" s="287"/>
      <c r="H597" s="287"/>
      <c r="I597" s="287"/>
      <c r="J597" s="287"/>
      <c r="K597" s="287"/>
      <c r="L597" s="287"/>
      <c r="M597" s="287"/>
      <c r="N597" s="287"/>
      <c r="O597" s="287"/>
      <c r="P597" s="290"/>
      <c r="Q597" s="287"/>
      <c r="R597" s="265"/>
      <c r="S597" s="296"/>
      <c r="T597" s="296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7"/>
      <c r="F598" s="287"/>
      <c r="G598" s="287"/>
      <c r="H598" s="287"/>
      <c r="I598" s="287"/>
      <c r="J598" s="287"/>
      <c r="K598" s="287"/>
      <c r="L598" s="287"/>
      <c r="M598" s="287"/>
      <c r="N598" s="287"/>
      <c r="O598" s="287"/>
      <c r="P598" s="290"/>
      <c r="Q598" s="287"/>
      <c r="R598" s="265"/>
      <c r="S598" s="296"/>
      <c r="T598" s="296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7"/>
      <c r="F599" s="287"/>
      <c r="G599" s="287"/>
      <c r="H599" s="287"/>
      <c r="I599" s="287"/>
      <c r="J599" s="287"/>
      <c r="K599" s="287"/>
      <c r="L599" s="287"/>
      <c r="M599" s="287"/>
      <c r="N599" s="287"/>
      <c r="O599" s="287"/>
      <c r="P599" s="290"/>
      <c r="Q599" s="287"/>
      <c r="R599" s="265"/>
      <c r="S599" s="296"/>
      <c r="T599" s="296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7"/>
      <c r="F600" s="287"/>
      <c r="G600" s="287"/>
      <c r="H600" s="287"/>
      <c r="I600" s="287"/>
      <c r="J600" s="287"/>
      <c r="K600" s="287"/>
      <c r="L600" s="287"/>
      <c r="M600" s="287"/>
      <c r="N600" s="287"/>
      <c r="O600" s="287"/>
      <c r="P600" s="290"/>
      <c r="Q600" s="287"/>
      <c r="R600" s="265"/>
      <c r="S600" s="296"/>
      <c r="T600" s="296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7"/>
      <c r="F601" s="287"/>
      <c r="G601" s="287"/>
      <c r="H601" s="287"/>
      <c r="I601" s="287"/>
      <c r="J601" s="287"/>
      <c r="K601" s="287"/>
      <c r="L601" s="287"/>
      <c r="M601" s="287"/>
      <c r="N601" s="287"/>
      <c r="O601" s="287"/>
      <c r="P601" s="290"/>
      <c r="Q601" s="287"/>
      <c r="R601" s="265"/>
      <c r="S601" s="296"/>
      <c r="T601" s="296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7"/>
      <c r="F602" s="287"/>
      <c r="G602" s="287"/>
      <c r="H602" s="287"/>
      <c r="I602" s="287"/>
      <c r="J602" s="287"/>
      <c r="K602" s="287"/>
      <c r="L602" s="287"/>
      <c r="M602" s="287"/>
      <c r="N602" s="287"/>
      <c r="O602" s="287"/>
      <c r="P602" s="290"/>
      <c r="Q602" s="287"/>
      <c r="R602" s="265"/>
      <c r="S602" s="296"/>
      <c r="T602" s="296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7"/>
      <c r="F603" s="287"/>
      <c r="G603" s="287"/>
      <c r="H603" s="287"/>
      <c r="I603" s="287"/>
      <c r="J603" s="287"/>
      <c r="K603" s="287"/>
      <c r="L603" s="287"/>
      <c r="M603" s="287"/>
      <c r="N603" s="287"/>
      <c r="O603" s="287"/>
      <c r="P603" s="290"/>
      <c r="Q603" s="287"/>
      <c r="R603" s="265"/>
      <c r="S603" s="296"/>
      <c r="T603" s="296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7"/>
      <c r="F604" s="287"/>
      <c r="G604" s="287"/>
      <c r="H604" s="287"/>
      <c r="I604" s="287"/>
      <c r="J604" s="287"/>
      <c r="K604" s="287"/>
      <c r="L604" s="287"/>
      <c r="M604" s="287"/>
      <c r="N604" s="287"/>
      <c r="O604" s="287"/>
      <c r="P604" s="290"/>
      <c r="Q604" s="287"/>
      <c r="R604" s="265"/>
      <c r="S604" s="296"/>
      <c r="T604" s="296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7"/>
      <c r="F605" s="287"/>
      <c r="G605" s="287"/>
      <c r="H605" s="287"/>
      <c r="I605" s="287"/>
      <c r="J605" s="287"/>
      <c r="K605" s="287"/>
      <c r="L605" s="287"/>
      <c r="M605" s="287"/>
      <c r="N605" s="287"/>
      <c r="O605" s="287"/>
      <c r="P605" s="290"/>
      <c r="Q605" s="287"/>
      <c r="R605" s="265"/>
      <c r="S605" s="296"/>
      <c r="T605" s="296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7"/>
      <c r="F606" s="287"/>
      <c r="G606" s="287"/>
      <c r="H606" s="287"/>
      <c r="I606" s="287"/>
      <c r="J606" s="287"/>
      <c r="K606" s="287"/>
      <c r="L606" s="287"/>
      <c r="M606" s="287"/>
      <c r="N606" s="287"/>
      <c r="O606" s="287"/>
      <c r="P606" s="290"/>
      <c r="Q606" s="287"/>
      <c r="R606" s="265"/>
      <c r="S606" s="296"/>
      <c r="T606" s="296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7"/>
      <c r="F607" s="287"/>
      <c r="G607" s="287"/>
      <c r="H607" s="287"/>
      <c r="I607" s="287"/>
      <c r="J607" s="287"/>
      <c r="K607" s="287"/>
      <c r="L607" s="287"/>
      <c r="M607" s="287"/>
      <c r="N607" s="287"/>
      <c r="O607" s="287"/>
      <c r="P607" s="290"/>
      <c r="Q607" s="287"/>
      <c r="R607" s="265"/>
      <c r="S607" s="296"/>
      <c r="T607" s="296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7"/>
      <c r="F608" s="287"/>
      <c r="G608" s="287"/>
      <c r="H608" s="287"/>
      <c r="I608" s="287"/>
      <c r="J608" s="287"/>
      <c r="K608" s="287"/>
      <c r="L608" s="287"/>
      <c r="M608" s="287"/>
      <c r="N608" s="287"/>
      <c r="O608" s="287"/>
      <c r="P608" s="290"/>
      <c r="Q608" s="287"/>
      <c r="R608" s="265"/>
      <c r="S608" s="296"/>
      <c r="T608" s="296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7"/>
      <c r="F609" s="287"/>
      <c r="G609" s="287"/>
      <c r="H609" s="287"/>
      <c r="I609" s="287"/>
      <c r="J609" s="287"/>
      <c r="K609" s="287"/>
      <c r="L609" s="287"/>
      <c r="M609" s="287"/>
      <c r="N609" s="287"/>
      <c r="O609" s="287"/>
      <c r="P609" s="290"/>
      <c r="Q609" s="287"/>
      <c r="R609" s="265"/>
      <c r="S609" s="296"/>
      <c r="T609" s="296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7"/>
      <c r="F610" s="287"/>
      <c r="G610" s="287"/>
      <c r="H610" s="287"/>
      <c r="I610" s="287"/>
      <c r="J610" s="287"/>
      <c r="K610" s="287"/>
      <c r="L610" s="287"/>
      <c r="M610" s="287"/>
      <c r="N610" s="287"/>
      <c r="O610" s="287"/>
      <c r="P610" s="290"/>
      <c r="Q610" s="287"/>
      <c r="R610" s="265"/>
      <c r="S610" s="296"/>
      <c r="T610" s="296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7"/>
      <c r="F611" s="287"/>
      <c r="G611" s="287"/>
      <c r="H611" s="287"/>
      <c r="I611" s="287"/>
      <c r="J611" s="287"/>
      <c r="K611" s="287"/>
      <c r="L611" s="287"/>
      <c r="M611" s="287"/>
      <c r="N611" s="287"/>
      <c r="O611" s="287"/>
      <c r="P611" s="290"/>
      <c r="Q611" s="287"/>
      <c r="R611" s="265"/>
      <c r="S611" s="296"/>
      <c r="T611" s="296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7"/>
      <c r="F612" s="287"/>
      <c r="G612" s="287"/>
      <c r="H612" s="287"/>
      <c r="I612" s="287"/>
      <c r="J612" s="287"/>
      <c r="K612" s="287"/>
      <c r="L612" s="287"/>
      <c r="M612" s="287"/>
      <c r="N612" s="287"/>
      <c r="O612" s="287"/>
      <c r="P612" s="290"/>
      <c r="Q612" s="287"/>
      <c r="R612" s="265"/>
      <c r="S612" s="296"/>
      <c r="T612" s="296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7"/>
      <c r="F613" s="287"/>
      <c r="G613" s="287"/>
      <c r="H613" s="287"/>
      <c r="I613" s="287"/>
      <c r="J613" s="287"/>
      <c r="K613" s="287"/>
      <c r="L613" s="287"/>
      <c r="M613" s="287"/>
      <c r="N613" s="287"/>
      <c r="O613" s="287"/>
      <c r="P613" s="290"/>
      <c r="Q613" s="287"/>
      <c r="R613" s="265"/>
      <c r="S613" s="296"/>
      <c r="T613" s="296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7"/>
      <c r="F614" s="287"/>
      <c r="G614" s="287"/>
      <c r="H614" s="287"/>
      <c r="I614" s="287"/>
      <c r="J614" s="287"/>
      <c r="K614" s="287"/>
      <c r="L614" s="287"/>
      <c r="M614" s="287"/>
      <c r="N614" s="287"/>
      <c r="O614" s="287"/>
      <c r="P614" s="290"/>
      <c r="Q614" s="287"/>
      <c r="R614" s="265"/>
      <c r="S614" s="296"/>
      <c r="T614" s="296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7"/>
      <c r="F615" s="287"/>
      <c r="G615" s="287"/>
      <c r="H615" s="287"/>
      <c r="I615" s="287"/>
      <c r="J615" s="287"/>
      <c r="K615" s="287"/>
      <c r="L615" s="287"/>
      <c r="M615" s="287"/>
      <c r="N615" s="287"/>
      <c r="O615" s="287"/>
      <c r="P615" s="290"/>
      <c r="Q615" s="287"/>
      <c r="R615" s="265"/>
      <c r="S615" s="296"/>
      <c r="T615" s="296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7"/>
      <c r="F616" s="287"/>
      <c r="G616" s="287"/>
      <c r="H616" s="287"/>
      <c r="I616" s="287"/>
      <c r="J616" s="287"/>
      <c r="K616" s="287"/>
      <c r="L616" s="287"/>
      <c r="M616" s="287"/>
      <c r="N616" s="287"/>
      <c r="O616" s="287"/>
      <c r="P616" s="290"/>
      <c r="Q616" s="287"/>
      <c r="R616" s="265"/>
      <c r="S616" s="296"/>
      <c r="T616" s="296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7"/>
      <c r="F617" s="287"/>
      <c r="G617" s="287"/>
      <c r="H617" s="287"/>
      <c r="I617" s="287"/>
      <c r="J617" s="287"/>
      <c r="K617" s="287"/>
      <c r="L617" s="287"/>
      <c r="M617" s="287"/>
      <c r="N617" s="287"/>
      <c r="O617" s="287"/>
      <c r="P617" s="290"/>
      <c r="Q617" s="287"/>
      <c r="R617" s="265"/>
      <c r="S617" s="296"/>
      <c r="T617" s="296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7"/>
      <c r="F618" s="287"/>
      <c r="G618" s="287"/>
      <c r="H618" s="287"/>
      <c r="I618" s="287"/>
      <c r="J618" s="287"/>
      <c r="K618" s="287"/>
      <c r="L618" s="287"/>
      <c r="M618" s="287"/>
      <c r="N618" s="287"/>
      <c r="O618" s="287"/>
      <c r="P618" s="290"/>
      <c r="Q618" s="287"/>
      <c r="R618" s="265"/>
      <c r="S618" s="296"/>
      <c r="T618" s="296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7"/>
      <c r="F619" s="287"/>
      <c r="G619" s="287"/>
      <c r="H619" s="287"/>
      <c r="I619" s="287"/>
      <c r="J619" s="287"/>
      <c r="K619" s="287"/>
      <c r="L619" s="287"/>
      <c r="M619" s="287"/>
      <c r="N619" s="287"/>
      <c r="O619" s="287"/>
      <c r="P619" s="290"/>
      <c r="Q619" s="287"/>
      <c r="R619" s="265"/>
      <c r="S619" s="296"/>
      <c r="T619" s="296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7"/>
      <c r="F620" s="287"/>
      <c r="G620" s="287"/>
      <c r="H620" s="287"/>
      <c r="I620" s="287"/>
      <c r="J620" s="287"/>
      <c r="K620" s="287"/>
      <c r="L620" s="287"/>
      <c r="M620" s="287"/>
      <c r="N620" s="287"/>
      <c r="O620" s="287"/>
      <c r="P620" s="290"/>
      <c r="Q620" s="287"/>
      <c r="R620" s="265"/>
      <c r="S620" s="296"/>
      <c r="T620" s="296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7"/>
      <c r="F621" s="287"/>
      <c r="G621" s="287"/>
      <c r="H621" s="287"/>
      <c r="I621" s="287"/>
      <c r="J621" s="287"/>
      <c r="K621" s="287"/>
      <c r="L621" s="287"/>
      <c r="M621" s="287"/>
      <c r="N621" s="287"/>
      <c r="O621" s="287"/>
      <c r="P621" s="290"/>
      <c r="Q621" s="287"/>
      <c r="R621" s="265"/>
      <c r="S621" s="296"/>
      <c r="T621" s="296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7"/>
      <c r="F622" s="287"/>
      <c r="G622" s="287"/>
      <c r="H622" s="287"/>
      <c r="I622" s="287"/>
      <c r="J622" s="287"/>
      <c r="K622" s="287"/>
      <c r="L622" s="287"/>
      <c r="M622" s="287"/>
      <c r="N622" s="287"/>
      <c r="O622" s="287"/>
      <c r="P622" s="290"/>
      <c r="Q622" s="287"/>
      <c r="R622" s="265"/>
      <c r="S622" s="296"/>
      <c r="T622" s="296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7"/>
      <c r="F623" s="287"/>
      <c r="G623" s="287"/>
      <c r="H623" s="287"/>
      <c r="I623" s="287"/>
      <c r="J623" s="287"/>
      <c r="K623" s="287"/>
      <c r="L623" s="287"/>
      <c r="M623" s="287"/>
      <c r="N623" s="287"/>
      <c r="O623" s="287"/>
      <c r="P623" s="290"/>
      <c r="Q623" s="287"/>
      <c r="R623" s="265"/>
      <c r="S623" s="296"/>
      <c r="T623" s="296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7"/>
      <c r="F624" s="287"/>
      <c r="G624" s="287"/>
      <c r="H624" s="287"/>
      <c r="I624" s="287"/>
      <c r="J624" s="287"/>
      <c r="K624" s="287"/>
      <c r="L624" s="287"/>
      <c r="M624" s="287"/>
      <c r="N624" s="287"/>
      <c r="O624" s="287"/>
      <c r="P624" s="290"/>
      <c r="Q624" s="287"/>
      <c r="R624" s="265"/>
      <c r="S624" s="296"/>
      <c r="T624" s="296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7"/>
      <c r="F625" s="287"/>
      <c r="G625" s="287"/>
      <c r="H625" s="287"/>
      <c r="I625" s="287"/>
      <c r="J625" s="287"/>
      <c r="K625" s="287"/>
      <c r="L625" s="287"/>
      <c r="M625" s="287"/>
      <c r="N625" s="287"/>
      <c r="O625" s="287"/>
      <c r="P625" s="290"/>
      <c r="Q625" s="287"/>
      <c r="R625" s="265"/>
      <c r="S625" s="296"/>
      <c r="T625" s="296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7"/>
      <c r="F626" s="287"/>
      <c r="G626" s="287"/>
      <c r="H626" s="287"/>
      <c r="I626" s="287"/>
      <c r="J626" s="287"/>
      <c r="K626" s="287"/>
      <c r="L626" s="287"/>
      <c r="M626" s="287"/>
      <c r="N626" s="287"/>
      <c r="O626" s="287"/>
      <c r="P626" s="290"/>
      <c r="Q626" s="287"/>
      <c r="R626" s="265"/>
      <c r="S626" s="296"/>
      <c r="T626" s="296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7"/>
      <c r="F627" s="287"/>
      <c r="G627" s="287"/>
      <c r="H627" s="287"/>
      <c r="I627" s="287"/>
      <c r="J627" s="287"/>
      <c r="K627" s="287"/>
      <c r="L627" s="287"/>
      <c r="M627" s="287"/>
      <c r="N627" s="287"/>
      <c r="O627" s="287"/>
      <c r="P627" s="290"/>
      <c r="Q627" s="287"/>
      <c r="R627" s="265"/>
      <c r="S627" s="296"/>
      <c r="T627" s="296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7"/>
      <c r="F628" s="287"/>
      <c r="G628" s="287"/>
      <c r="H628" s="287"/>
      <c r="I628" s="287"/>
      <c r="J628" s="287"/>
      <c r="K628" s="287"/>
      <c r="L628" s="287"/>
      <c r="M628" s="287"/>
      <c r="N628" s="287"/>
      <c r="O628" s="287"/>
      <c r="P628" s="290"/>
      <c r="Q628" s="287"/>
      <c r="R628" s="265"/>
      <c r="S628" s="296"/>
      <c r="T628" s="296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7"/>
      <c r="F629" s="287"/>
      <c r="G629" s="287"/>
      <c r="H629" s="287"/>
      <c r="I629" s="287"/>
      <c r="J629" s="287"/>
      <c r="K629" s="287"/>
      <c r="L629" s="287"/>
      <c r="M629" s="287"/>
      <c r="N629" s="287"/>
      <c r="O629" s="287"/>
      <c r="P629" s="290"/>
      <c r="Q629" s="287"/>
      <c r="R629" s="265"/>
      <c r="S629" s="296"/>
      <c r="T629" s="296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7"/>
      <c r="F630" s="287"/>
      <c r="G630" s="287"/>
      <c r="H630" s="287"/>
      <c r="I630" s="287"/>
      <c r="J630" s="287"/>
      <c r="K630" s="287"/>
      <c r="L630" s="287"/>
      <c r="M630" s="287"/>
      <c r="N630" s="287"/>
      <c r="O630" s="287"/>
      <c r="P630" s="290"/>
      <c r="Q630" s="287"/>
      <c r="R630" s="265"/>
      <c r="S630" s="296"/>
      <c r="T630" s="296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7"/>
      <c r="F631" s="287"/>
      <c r="G631" s="287"/>
      <c r="H631" s="287"/>
      <c r="I631" s="287"/>
      <c r="J631" s="287"/>
      <c r="K631" s="287"/>
      <c r="L631" s="287"/>
      <c r="M631" s="287"/>
      <c r="N631" s="287"/>
      <c r="O631" s="287"/>
      <c r="P631" s="290"/>
      <c r="Q631" s="287"/>
      <c r="R631" s="265"/>
      <c r="S631" s="296"/>
      <c r="T631" s="296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7"/>
      <c r="F632" s="287"/>
      <c r="G632" s="287"/>
      <c r="H632" s="287"/>
      <c r="I632" s="287"/>
      <c r="J632" s="287"/>
      <c r="K632" s="287"/>
      <c r="L632" s="287"/>
      <c r="M632" s="287"/>
      <c r="N632" s="287"/>
      <c r="O632" s="287"/>
      <c r="P632" s="290"/>
      <c r="Q632" s="287"/>
      <c r="R632" s="265"/>
      <c r="S632" s="296"/>
      <c r="T632" s="296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7"/>
      <c r="F633" s="287"/>
      <c r="G633" s="287"/>
      <c r="H633" s="287"/>
      <c r="I633" s="287"/>
      <c r="J633" s="287"/>
      <c r="K633" s="287"/>
      <c r="L633" s="287"/>
      <c r="M633" s="287"/>
      <c r="N633" s="287"/>
      <c r="O633" s="287"/>
      <c r="P633" s="290"/>
      <c r="Q633" s="287"/>
      <c r="R633" s="265"/>
      <c r="S633" s="296"/>
      <c r="T633" s="296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7"/>
      <c r="F634" s="287"/>
      <c r="G634" s="287"/>
      <c r="H634" s="287"/>
      <c r="I634" s="287"/>
      <c r="J634" s="287"/>
      <c r="K634" s="287"/>
      <c r="L634" s="287"/>
      <c r="M634" s="287"/>
      <c r="N634" s="287"/>
      <c r="O634" s="287"/>
      <c r="P634" s="290"/>
      <c r="Q634" s="287"/>
      <c r="R634" s="265"/>
      <c r="S634" s="296"/>
      <c r="T634" s="296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7"/>
      <c r="F635" s="287"/>
      <c r="G635" s="287"/>
      <c r="H635" s="287"/>
      <c r="I635" s="287"/>
      <c r="J635" s="287"/>
      <c r="K635" s="287"/>
      <c r="L635" s="287"/>
      <c r="M635" s="287"/>
      <c r="N635" s="287"/>
      <c r="O635" s="287"/>
      <c r="P635" s="290"/>
      <c r="Q635" s="287"/>
      <c r="R635" s="265"/>
      <c r="S635" s="296"/>
      <c r="T635" s="296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7"/>
      <c r="F636" s="287"/>
      <c r="G636" s="287"/>
      <c r="H636" s="287"/>
      <c r="I636" s="287"/>
      <c r="J636" s="287"/>
      <c r="K636" s="287"/>
      <c r="L636" s="287"/>
      <c r="M636" s="287"/>
      <c r="N636" s="287"/>
      <c r="O636" s="287"/>
      <c r="P636" s="290"/>
      <c r="Q636" s="287"/>
      <c r="R636" s="265"/>
      <c r="S636" s="296"/>
      <c r="T636" s="296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7"/>
      <c r="F637" s="287"/>
      <c r="G637" s="287"/>
      <c r="H637" s="287"/>
      <c r="I637" s="287"/>
      <c r="J637" s="287"/>
      <c r="K637" s="287"/>
      <c r="L637" s="287"/>
      <c r="M637" s="287"/>
      <c r="N637" s="287"/>
      <c r="O637" s="287"/>
      <c r="P637" s="290"/>
      <c r="Q637" s="287"/>
      <c r="R637" s="265"/>
      <c r="S637" s="296"/>
      <c r="T637" s="296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7"/>
      <c r="F638" s="287"/>
      <c r="G638" s="287"/>
      <c r="H638" s="287"/>
      <c r="I638" s="287"/>
      <c r="J638" s="287"/>
      <c r="K638" s="287"/>
      <c r="L638" s="287"/>
      <c r="M638" s="287"/>
      <c r="N638" s="287"/>
      <c r="O638" s="287"/>
      <c r="P638" s="290"/>
      <c r="Q638" s="287"/>
      <c r="R638" s="265"/>
      <c r="S638" s="296"/>
      <c r="T638" s="296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7"/>
      <c r="F639" s="287"/>
      <c r="G639" s="287"/>
      <c r="H639" s="287"/>
      <c r="I639" s="287"/>
      <c r="J639" s="287"/>
      <c r="K639" s="287"/>
      <c r="L639" s="287"/>
      <c r="M639" s="287"/>
      <c r="N639" s="287"/>
      <c r="O639" s="287"/>
      <c r="P639" s="290"/>
      <c r="Q639" s="287"/>
      <c r="R639" s="265"/>
      <c r="S639" s="296"/>
      <c r="T639" s="296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7"/>
      <c r="F640" s="287"/>
      <c r="G640" s="287"/>
      <c r="H640" s="287"/>
      <c r="I640" s="287"/>
      <c r="J640" s="287"/>
      <c r="K640" s="287"/>
      <c r="L640" s="287"/>
      <c r="M640" s="287"/>
      <c r="N640" s="287"/>
      <c r="O640" s="287"/>
      <c r="P640" s="290"/>
      <c r="Q640" s="287"/>
      <c r="R640" s="265"/>
      <c r="S640" s="296"/>
      <c r="T640" s="296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7"/>
      <c r="F641" s="287"/>
      <c r="G641" s="287"/>
      <c r="H641" s="287"/>
      <c r="I641" s="287"/>
      <c r="J641" s="287"/>
      <c r="K641" s="287"/>
      <c r="L641" s="287"/>
      <c r="M641" s="287"/>
      <c r="N641" s="287"/>
      <c r="O641" s="287"/>
      <c r="P641" s="290"/>
      <c r="Q641" s="287"/>
      <c r="R641" s="265"/>
      <c r="S641" s="296"/>
      <c r="T641" s="296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7"/>
      <c r="F642" s="287"/>
      <c r="G642" s="287"/>
      <c r="H642" s="287"/>
      <c r="I642" s="287"/>
      <c r="J642" s="287"/>
      <c r="K642" s="287"/>
      <c r="L642" s="287"/>
      <c r="M642" s="287"/>
      <c r="N642" s="287"/>
      <c r="O642" s="287"/>
      <c r="P642" s="290"/>
      <c r="Q642" s="287"/>
      <c r="R642" s="265"/>
      <c r="S642" s="296"/>
      <c r="T642" s="296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7"/>
      <c r="F643" s="287"/>
      <c r="G643" s="287"/>
      <c r="H643" s="287"/>
      <c r="I643" s="287"/>
      <c r="J643" s="287"/>
      <c r="K643" s="287"/>
      <c r="L643" s="287"/>
      <c r="M643" s="287"/>
      <c r="N643" s="287"/>
      <c r="O643" s="287"/>
      <c r="P643" s="290"/>
      <c r="Q643" s="287"/>
      <c r="R643" s="265"/>
      <c r="S643" s="296"/>
      <c r="T643" s="296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7"/>
      <c r="F644" s="287"/>
      <c r="G644" s="287"/>
      <c r="H644" s="287"/>
      <c r="I644" s="287"/>
      <c r="J644" s="287"/>
      <c r="K644" s="287"/>
      <c r="L644" s="287"/>
      <c r="M644" s="287"/>
      <c r="N644" s="287"/>
      <c r="O644" s="287"/>
      <c r="P644" s="290"/>
      <c r="Q644" s="287"/>
      <c r="R644" s="265"/>
      <c r="S644" s="296"/>
      <c r="T644" s="296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7"/>
      <c r="F645" s="287"/>
      <c r="G645" s="287"/>
      <c r="H645" s="287"/>
      <c r="I645" s="287"/>
      <c r="J645" s="287"/>
      <c r="K645" s="287"/>
      <c r="L645" s="287"/>
      <c r="M645" s="287"/>
      <c r="N645" s="287"/>
      <c r="O645" s="287"/>
      <c r="P645" s="290"/>
      <c r="Q645" s="287"/>
      <c r="R645" s="265"/>
      <c r="S645" s="296"/>
      <c r="T645" s="296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7"/>
      <c r="F646" s="287"/>
      <c r="G646" s="287"/>
      <c r="H646" s="287"/>
      <c r="I646" s="287"/>
      <c r="J646" s="287"/>
      <c r="K646" s="287"/>
      <c r="L646" s="287"/>
      <c r="M646" s="287"/>
      <c r="N646" s="287"/>
      <c r="O646" s="287"/>
      <c r="P646" s="290"/>
      <c r="Q646" s="287"/>
      <c r="R646" s="265"/>
      <c r="S646" s="296"/>
      <c r="T646" s="296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7"/>
      <c r="F647" s="287"/>
      <c r="G647" s="287"/>
      <c r="H647" s="287"/>
      <c r="I647" s="287"/>
      <c r="J647" s="287"/>
      <c r="K647" s="287"/>
      <c r="L647" s="287"/>
      <c r="M647" s="287"/>
      <c r="N647" s="287"/>
      <c r="O647" s="287"/>
      <c r="P647" s="290"/>
      <c r="Q647" s="287"/>
      <c r="R647" s="265"/>
      <c r="S647" s="296"/>
      <c r="T647" s="296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7"/>
      <c r="F648" s="287"/>
      <c r="G648" s="287"/>
      <c r="H648" s="287"/>
      <c r="I648" s="287"/>
      <c r="J648" s="287"/>
      <c r="K648" s="287"/>
      <c r="L648" s="287"/>
      <c r="M648" s="287"/>
      <c r="N648" s="287"/>
      <c r="O648" s="287"/>
      <c r="P648" s="290"/>
      <c r="Q648" s="287"/>
      <c r="R648" s="265"/>
      <c r="S648" s="296"/>
      <c r="T648" s="296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7"/>
      <c r="F649" s="287"/>
      <c r="G649" s="287"/>
      <c r="H649" s="287"/>
      <c r="I649" s="287"/>
      <c r="J649" s="287"/>
      <c r="K649" s="287"/>
      <c r="L649" s="287"/>
      <c r="M649" s="287"/>
      <c r="N649" s="287"/>
      <c r="O649" s="287"/>
      <c r="P649" s="290"/>
      <c r="Q649" s="287"/>
      <c r="R649" s="265"/>
      <c r="S649" s="296"/>
      <c r="T649" s="296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7"/>
      <c r="F650" s="287"/>
      <c r="G650" s="287"/>
      <c r="H650" s="287"/>
      <c r="I650" s="287"/>
      <c r="J650" s="287"/>
      <c r="K650" s="287"/>
      <c r="L650" s="287"/>
      <c r="M650" s="287"/>
      <c r="N650" s="287"/>
      <c r="O650" s="287"/>
      <c r="P650" s="290"/>
      <c r="Q650" s="287"/>
      <c r="R650" s="265"/>
      <c r="S650" s="296"/>
      <c r="T650" s="296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7"/>
      <c r="F651" s="287"/>
      <c r="G651" s="287"/>
      <c r="H651" s="287"/>
      <c r="I651" s="287"/>
      <c r="J651" s="287"/>
      <c r="K651" s="287"/>
      <c r="L651" s="287"/>
      <c r="M651" s="287"/>
      <c r="N651" s="287"/>
      <c r="O651" s="287"/>
      <c r="P651" s="290"/>
      <c r="Q651" s="287"/>
      <c r="R651" s="265"/>
      <c r="S651" s="296"/>
      <c r="T651" s="296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7"/>
      <c r="F652" s="287"/>
      <c r="G652" s="287"/>
      <c r="H652" s="287"/>
      <c r="I652" s="287"/>
      <c r="J652" s="287"/>
      <c r="K652" s="287"/>
      <c r="L652" s="287"/>
      <c r="M652" s="287"/>
      <c r="N652" s="287"/>
      <c r="O652" s="287"/>
      <c r="P652" s="290"/>
      <c r="Q652" s="287"/>
      <c r="R652" s="265"/>
      <c r="S652" s="296"/>
      <c r="T652" s="296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7"/>
      <c r="F653" s="287"/>
      <c r="G653" s="287"/>
      <c r="H653" s="287"/>
      <c r="I653" s="287"/>
      <c r="J653" s="287"/>
      <c r="K653" s="287"/>
      <c r="L653" s="287"/>
      <c r="M653" s="287"/>
      <c r="N653" s="287"/>
      <c r="O653" s="287"/>
      <c r="P653" s="290"/>
      <c r="Q653" s="287"/>
      <c r="R653" s="265"/>
      <c r="S653" s="296"/>
      <c r="T653" s="296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7"/>
      <c r="F654" s="287"/>
      <c r="G654" s="287"/>
      <c r="H654" s="287"/>
      <c r="I654" s="287"/>
      <c r="J654" s="287"/>
      <c r="K654" s="287"/>
      <c r="L654" s="287"/>
      <c r="M654" s="287"/>
      <c r="N654" s="287"/>
      <c r="O654" s="287"/>
      <c r="P654" s="290"/>
      <c r="Q654" s="287"/>
      <c r="R654" s="265"/>
      <c r="S654" s="296"/>
      <c r="T654" s="296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7"/>
      <c r="F655" s="287"/>
      <c r="G655" s="287"/>
      <c r="H655" s="287"/>
      <c r="I655" s="287"/>
      <c r="J655" s="287"/>
      <c r="K655" s="287"/>
      <c r="L655" s="287"/>
      <c r="M655" s="287"/>
      <c r="N655" s="287"/>
      <c r="O655" s="287"/>
      <c r="P655" s="290"/>
      <c r="Q655" s="287"/>
      <c r="R655" s="265"/>
      <c r="S655" s="296"/>
      <c r="T655" s="296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7"/>
      <c r="F656" s="287"/>
      <c r="G656" s="287"/>
      <c r="H656" s="287"/>
      <c r="I656" s="287"/>
      <c r="J656" s="287"/>
      <c r="K656" s="287"/>
      <c r="L656" s="287"/>
      <c r="M656" s="287"/>
      <c r="N656" s="287"/>
      <c r="O656" s="287"/>
      <c r="P656" s="290"/>
      <c r="Q656" s="287"/>
      <c r="R656" s="265"/>
      <c r="S656" s="296"/>
      <c r="T656" s="296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7"/>
      <c r="F657" s="287"/>
      <c r="G657" s="287"/>
      <c r="H657" s="287"/>
      <c r="I657" s="287"/>
      <c r="J657" s="287"/>
      <c r="K657" s="287"/>
      <c r="L657" s="287"/>
      <c r="M657" s="287"/>
      <c r="N657" s="287"/>
      <c r="O657" s="287"/>
      <c r="P657" s="290"/>
      <c r="Q657" s="287"/>
      <c r="R657" s="265"/>
      <c r="S657" s="296"/>
      <c r="T657" s="296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7"/>
      <c r="F658" s="287"/>
      <c r="G658" s="287"/>
      <c r="H658" s="287"/>
      <c r="I658" s="287"/>
      <c r="J658" s="287"/>
      <c r="K658" s="287"/>
      <c r="L658" s="287"/>
      <c r="M658" s="287"/>
      <c r="N658" s="287"/>
      <c r="O658" s="287"/>
      <c r="P658" s="290"/>
      <c r="Q658" s="287"/>
      <c r="R658" s="265"/>
      <c r="S658" s="296"/>
      <c r="T658" s="296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7"/>
      <c r="F659" s="287"/>
      <c r="G659" s="287"/>
      <c r="H659" s="287"/>
      <c r="I659" s="287"/>
      <c r="J659" s="287"/>
      <c r="K659" s="287"/>
      <c r="L659" s="287"/>
      <c r="M659" s="287"/>
      <c r="N659" s="287"/>
      <c r="O659" s="287"/>
      <c r="P659" s="290"/>
      <c r="Q659" s="287"/>
      <c r="R659" s="265"/>
      <c r="S659" s="296"/>
      <c r="T659" s="296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7"/>
      <c r="F660" s="287"/>
      <c r="G660" s="287"/>
      <c r="H660" s="287"/>
      <c r="I660" s="287"/>
      <c r="J660" s="287"/>
      <c r="K660" s="287"/>
      <c r="L660" s="287"/>
      <c r="M660" s="287"/>
      <c r="N660" s="287"/>
      <c r="O660" s="287"/>
      <c r="P660" s="290"/>
      <c r="Q660" s="287"/>
      <c r="R660" s="265"/>
      <c r="S660" s="296"/>
      <c r="T660" s="296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7"/>
      <c r="F661" s="287"/>
      <c r="G661" s="287"/>
      <c r="H661" s="287"/>
      <c r="I661" s="287"/>
      <c r="J661" s="287"/>
      <c r="K661" s="287"/>
      <c r="L661" s="287"/>
      <c r="M661" s="287"/>
      <c r="N661" s="287"/>
      <c r="O661" s="287"/>
      <c r="P661" s="290"/>
      <c r="Q661" s="287"/>
      <c r="R661" s="265"/>
      <c r="S661" s="296"/>
      <c r="T661" s="296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7"/>
      <c r="F662" s="287"/>
      <c r="G662" s="287"/>
      <c r="H662" s="287"/>
      <c r="I662" s="287"/>
      <c r="J662" s="287"/>
      <c r="K662" s="287"/>
      <c r="L662" s="287"/>
      <c r="M662" s="287"/>
      <c r="N662" s="287"/>
      <c r="O662" s="287"/>
      <c r="P662" s="290"/>
      <c r="Q662" s="287"/>
      <c r="R662" s="265"/>
      <c r="S662" s="296"/>
      <c r="T662" s="296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7"/>
      <c r="F663" s="287"/>
      <c r="G663" s="287"/>
      <c r="H663" s="287"/>
      <c r="I663" s="287"/>
      <c r="J663" s="287"/>
      <c r="K663" s="287"/>
      <c r="L663" s="287"/>
      <c r="M663" s="287"/>
      <c r="N663" s="287"/>
      <c r="O663" s="287"/>
      <c r="P663" s="290"/>
      <c r="Q663" s="287"/>
      <c r="R663" s="265"/>
      <c r="S663" s="296"/>
      <c r="T663" s="296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7"/>
      <c r="F664" s="287"/>
      <c r="G664" s="287"/>
      <c r="H664" s="287"/>
      <c r="I664" s="287"/>
      <c r="J664" s="287"/>
      <c r="K664" s="287"/>
      <c r="L664" s="287"/>
      <c r="M664" s="287"/>
      <c r="N664" s="287"/>
      <c r="O664" s="287"/>
      <c r="P664" s="290"/>
      <c r="Q664" s="287"/>
      <c r="R664" s="265"/>
      <c r="S664" s="296"/>
      <c r="T664" s="296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7"/>
      <c r="F665" s="287"/>
      <c r="G665" s="287"/>
      <c r="H665" s="287"/>
      <c r="I665" s="287"/>
      <c r="J665" s="287"/>
      <c r="K665" s="287"/>
      <c r="L665" s="287"/>
      <c r="M665" s="287"/>
      <c r="N665" s="287"/>
      <c r="O665" s="287"/>
      <c r="P665" s="290"/>
      <c r="Q665" s="287"/>
      <c r="R665" s="265"/>
      <c r="S665" s="296"/>
      <c r="T665" s="296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7"/>
      <c r="F666" s="287"/>
      <c r="G666" s="287"/>
      <c r="H666" s="287"/>
      <c r="I666" s="287"/>
      <c r="J666" s="287"/>
      <c r="K666" s="287"/>
      <c r="L666" s="287"/>
      <c r="M666" s="287"/>
      <c r="N666" s="287"/>
      <c r="O666" s="287"/>
      <c r="P666" s="290"/>
      <c r="Q666" s="287"/>
      <c r="R666" s="265"/>
      <c r="S666" s="296"/>
      <c r="T666" s="296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7"/>
      <c r="F667" s="287"/>
      <c r="G667" s="287"/>
      <c r="H667" s="287"/>
      <c r="I667" s="287"/>
      <c r="J667" s="287"/>
      <c r="K667" s="287"/>
      <c r="L667" s="287"/>
      <c r="M667" s="287"/>
      <c r="N667" s="287"/>
      <c r="O667" s="287"/>
      <c r="P667" s="290"/>
      <c r="Q667" s="287"/>
      <c r="R667" s="265"/>
      <c r="S667" s="296"/>
      <c r="T667" s="296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7"/>
      <c r="F668" s="287"/>
      <c r="G668" s="287"/>
      <c r="H668" s="287"/>
      <c r="I668" s="287"/>
      <c r="J668" s="287"/>
      <c r="K668" s="287"/>
      <c r="L668" s="287"/>
      <c r="M668" s="287"/>
      <c r="N668" s="287"/>
      <c r="O668" s="287"/>
      <c r="P668" s="290"/>
      <c r="Q668" s="287"/>
      <c r="R668" s="265"/>
      <c r="S668" s="296"/>
      <c r="T668" s="296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7"/>
      <c r="F669" s="287"/>
      <c r="G669" s="287"/>
      <c r="H669" s="287"/>
      <c r="I669" s="287"/>
      <c r="J669" s="287"/>
      <c r="K669" s="287"/>
      <c r="L669" s="287"/>
      <c r="M669" s="287"/>
      <c r="N669" s="287"/>
      <c r="O669" s="287"/>
      <c r="P669" s="290"/>
      <c r="Q669" s="287"/>
      <c r="R669" s="265"/>
      <c r="S669" s="296"/>
      <c r="T669" s="296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7"/>
      <c r="F670" s="287"/>
      <c r="G670" s="287"/>
      <c r="H670" s="287"/>
      <c r="I670" s="287"/>
      <c r="J670" s="287"/>
      <c r="K670" s="287"/>
      <c r="L670" s="287"/>
      <c r="M670" s="287"/>
      <c r="N670" s="287"/>
      <c r="O670" s="287"/>
      <c r="P670" s="290"/>
      <c r="Q670" s="287"/>
      <c r="R670" s="265"/>
      <c r="S670" s="296"/>
      <c r="T670" s="296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7"/>
      <c r="F671" s="287"/>
      <c r="G671" s="287"/>
      <c r="H671" s="287"/>
      <c r="I671" s="287"/>
      <c r="J671" s="287"/>
      <c r="K671" s="287"/>
      <c r="L671" s="287"/>
      <c r="M671" s="287"/>
      <c r="N671" s="287"/>
      <c r="O671" s="287"/>
      <c r="P671" s="290"/>
      <c r="Q671" s="287"/>
      <c r="R671" s="265"/>
      <c r="S671" s="296"/>
      <c r="T671" s="296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7"/>
      <c r="F672" s="287"/>
      <c r="G672" s="287"/>
      <c r="H672" s="287"/>
      <c r="I672" s="287"/>
      <c r="J672" s="287"/>
      <c r="K672" s="287"/>
      <c r="L672" s="287"/>
      <c r="M672" s="287"/>
      <c r="N672" s="287"/>
      <c r="O672" s="287"/>
      <c r="P672" s="290"/>
      <c r="Q672" s="287"/>
      <c r="R672" s="265"/>
      <c r="S672" s="296"/>
      <c r="T672" s="296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7"/>
      <c r="F673" s="287"/>
      <c r="G673" s="287"/>
      <c r="H673" s="287"/>
      <c r="I673" s="287"/>
      <c r="J673" s="287"/>
      <c r="K673" s="287"/>
      <c r="L673" s="287"/>
      <c r="M673" s="287"/>
      <c r="N673" s="287"/>
      <c r="O673" s="287"/>
      <c r="P673" s="290"/>
      <c r="Q673" s="287"/>
      <c r="R673" s="265"/>
      <c r="S673" s="296"/>
      <c r="T673" s="296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7"/>
      <c r="F674" s="287"/>
      <c r="G674" s="287"/>
      <c r="H674" s="287"/>
      <c r="I674" s="287"/>
      <c r="J674" s="287"/>
      <c r="K674" s="287"/>
      <c r="L674" s="287"/>
      <c r="M674" s="287"/>
      <c r="N674" s="287"/>
      <c r="O674" s="287"/>
      <c r="P674" s="290"/>
      <c r="Q674" s="287"/>
      <c r="R674" s="265"/>
      <c r="S674" s="296"/>
      <c r="T674" s="296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7"/>
      <c r="F675" s="287"/>
      <c r="G675" s="287"/>
      <c r="H675" s="287"/>
      <c r="I675" s="287"/>
      <c r="J675" s="287"/>
      <c r="K675" s="287"/>
      <c r="L675" s="287"/>
      <c r="M675" s="287"/>
      <c r="N675" s="287"/>
      <c r="O675" s="287"/>
      <c r="P675" s="290"/>
      <c r="Q675" s="287"/>
      <c r="R675" s="265"/>
      <c r="S675" s="296"/>
      <c r="T675" s="296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7"/>
      <c r="F676" s="287"/>
      <c r="G676" s="287"/>
      <c r="H676" s="287"/>
      <c r="I676" s="287"/>
      <c r="J676" s="287"/>
      <c r="K676" s="287"/>
      <c r="L676" s="287"/>
      <c r="M676" s="287"/>
      <c r="N676" s="287"/>
      <c r="O676" s="287"/>
      <c r="P676" s="290"/>
      <c r="Q676" s="287"/>
      <c r="R676" s="265"/>
      <c r="S676" s="296"/>
      <c r="T676" s="296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7"/>
      <c r="F677" s="287"/>
      <c r="G677" s="287"/>
      <c r="H677" s="287"/>
      <c r="I677" s="287"/>
      <c r="J677" s="287"/>
      <c r="K677" s="287"/>
      <c r="L677" s="287"/>
      <c r="M677" s="287"/>
      <c r="N677" s="287"/>
      <c r="O677" s="287"/>
      <c r="P677" s="290"/>
      <c r="Q677" s="287"/>
      <c r="R677" s="265"/>
      <c r="S677" s="296"/>
      <c r="T677" s="296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7"/>
      <c r="F678" s="287"/>
      <c r="G678" s="287"/>
      <c r="H678" s="287"/>
      <c r="I678" s="287"/>
      <c r="J678" s="287"/>
      <c r="K678" s="287"/>
      <c r="L678" s="287"/>
      <c r="M678" s="287"/>
      <c r="N678" s="287"/>
      <c r="O678" s="287"/>
      <c r="P678" s="290"/>
      <c r="Q678" s="287"/>
      <c r="R678" s="265"/>
      <c r="S678" s="296"/>
      <c r="T678" s="296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7"/>
      <c r="F679" s="287"/>
      <c r="G679" s="287"/>
      <c r="H679" s="287"/>
      <c r="I679" s="287"/>
      <c r="J679" s="287"/>
      <c r="K679" s="287"/>
      <c r="L679" s="287"/>
      <c r="M679" s="287"/>
      <c r="N679" s="287"/>
      <c r="O679" s="287"/>
      <c r="P679" s="290"/>
      <c r="Q679" s="287"/>
      <c r="R679" s="265"/>
      <c r="S679" s="296"/>
      <c r="T679" s="296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7"/>
      <c r="F680" s="287"/>
      <c r="G680" s="287"/>
      <c r="H680" s="287"/>
      <c r="I680" s="287"/>
      <c r="J680" s="287"/>
      <c r="K680" s="287"/>
      <c r="L680" s="287"/>
      <c r="M680" s="287"/>
      <c r="N680" s="287"/>
      <c r="O680" s="287"/>
      <c r="P680" s="290"/>
      <c r="Q680" s="287"/>
      <c r="R680" s="265"/>
      <c r="S680" s="296"/>
      <c r="T680" s="296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7"/>
      <c r="F681" s="287"/>
      <c r="G681" s="287"/>
      <c r="H681" s="287"/>
      <c r="I681" s="287"/>
      <c r="J681" s="287"/>
      <c r="K681" s="287"/>
      <c r="L681" s="287"/>
      <c r="M681" s="287"/>
      <c r="N681" s="287"/>
      <c r="O681" s="287"/>
      <c r="P681" s="290"/>
      <c r="Q681" s="287"/>
      <c r="R681" s="265"/>
      <c r="S681" s="296"/>
      <c r="T681" s="296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7"/>
      <c r="F682" s="287"/>
      <c r="G682" s="287"/>
      <c r="H682" s="287"/>
      <c r="I682" s="287"/>
      <c r="J682" s="287"/>
      <c r="K682" s="287"/>
      <c r="L682" s="287"/>
      <c r="M682" s="287"/>
      <c r="N682" s="287"/>
      <c r="O682" s="287"/>
      <c r="P682" s="290"/>
      <c r="Q682" s="287"/>
      <c r="R682" s="265"/>
      <c r="S682" s="296"/>
      <c r="T682" s="296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7"/>
      <c r="F683" s="287"/>
      <c r="G683" s="287"/>
      <c r="H683" s="287"/>
      <c r="I683" s="287"/>
      <c r="J683" s="287"/>
      <c r="K683" s="287"/>
      <c r="L683" s="287"/>
      <c r="M683" s="287"/>
      <c r="N683" s="287"/>
      <c r="O683" s="287"/>
      <c r="P683" s="290"/>
      <c r="Q683" s="287"/>
      <c r="R683" s="265"/>
      <c r="S683" s="296"/>
      <c r="T683" s="296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7"/>
      <c r="F684" s="287"/>
      <c r="G684" s="287"/>
      <c r="H684" s="287"/>
      <c r="I684" s="287"/>
      <c r="J684" s="287"/>
      <c r="K684" s="287"/>
      <c r="L684" s="287"/>
      <c r="M684" s="287"/>
      <c r="N684" s="287"/>
      <c r="O684" s="287"/>
      <c r="P684" s="290"/>
      <c r="Q684" s="287"/>
      <c r="R684" s="265"/>
      <c r="S684" s="296"/>
      <c r="T684" s="296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7"/>
      <c r="F685" s="287"/>
      <c r="G685" s="287"/>
      <c r="H685" s="287"/>
      <c r="I685" s="287"/>
      <c r="J685" s="287"/>
      <c r="K685" s="287"/>
      <c r="L685" s="287"/>
      <c r="M685" s="287"/>
      <c r="N685" s="287"/>
      <c r="O685" s="287"/>
      <c r="P685" s="290"/>
      <c r="Q685" s="287"/>
      <c r="R685" s="265"/>
      <c r="S685" s="296"/>
      <c r="T685" s="296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7"/>
      <c r="F686" s="287"/>
      <c r="G686" s="287"/>
      <c r="H686" s="287"/>
      <c r="I686" s="287"/>
      <c r="J686" s="287"/>
      <c r="K686" s="287"/>
      <c r="L686" s="287"/>
      <c r="M686" s="287"/>
      <c r="N686" s="287"/>
      <c r="O686" s="287"/>
      <c r="P686" s="290"/>
      <c r="Q686" s="287"/>
      <c r="R686" s="265"/>
      <c r="S686" s="296"/>
      <c r="T686" s="296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7"/>
      <c r="F687" s="287"/>
      <c r="G687" s="287"/>
      <c r="H687" s="287"/>
      <c r="I687" s="287"/>
      <c r="J687" s="287"/>
      <c r="K687" s="287"/>
      <c r="L687" s="287"/>
      <c r="M687" s="287"/>
      <c r="N687" s="287"/>
      <c r="O687" s="287"/>
      <c r="P687" s="290"/>
      <c r="Q687" s="287"/>
      <c r="R687" s="265"/>
      <c r="S687" s="296"/>
      <c r="T687" s="296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7"/>
      <c r="F688" s="287"/>
      <c r="G688" s="287"/>
      <c r="H688" s="287"/>
      <c r="I688" s="287"/>
      <c r="J688" s="287"/>
      <c r="K688" s="287"/>
      <c r="L688" s="287"/>
      <c r="M688" s="287"/>
      <c r="N688" s="287"/>
      <c r="O688" s="287"/>
      <c r="P688" s="290"/>
      <c r="Q688" s="287"/>
      <c r="R688" s="265"/>
      <c r="S688" s="296"/>
      <c r="T688" s="296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7"/>
      <c r="F689" s="287"/>
      <c r="G689" s="287"/>
      <c r="H689" s="287"/>
      <c r="I689" s="287"/>
      <c r="J689" s="287"/>
      <c r="K689" s="287"/>
      <c r="L689" s="287"/>
      <c r="M689" s="287"/>
      <c r="N689" s="287"/>
      <c r="O689" s="287"/>
      <c r="P689" s="290"/>
      <c r="Q689" s="287"/>
      <c r="R689" s="265"/>
      <c r="S689" s="296"/>
      <c r="T689" s="296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7"/>
      <c r="F690" s="287"/>
      <c r="G690" s="287"/>
      <c r="H690" s="287"/>
      <c r="I690" s="287"/>
      <c r="J690" s="287"/>
      <c r="K690" s="287"/>
      <c r="L690" s="287"/>
      <c r="M690" s="287"/>
      <c r="N690" s="287"/>
      <c r="O690" s="287"/>
      <c r="P690" s="290"/>
      <c r="Q690" s="287"/>
      <c r="R690" s="265"/>
      <c r="S690" s="296"/>
      <c r="T690" s="296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7"/>
      <c r="F691" s="287"/>
      <c r="G691" s="287"/>
      <c r="H691" s="287"/>
      <c r="I691" s="287"/>
      <c r="J691" s="287"/>
      <c r="K691" s="287"/>
      <c r="L691" s="287"/>
      <c r="M691" s="287"/>
      <c r="N691" s="287"/>
      <c r="O691" s="287"/>
      <c r="P691" s="290"/>
      <c r="Q691" s="287"/>
      <c r="R691" s="265"/>
      <c r="S691" s="296"/>
      <c r="T691" s="296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7"/>
      <c r="F692" s="287"/>
      <c r="G692" s="287"/>
      <c r="H692" s="287"/>
      <c r="I692" s="287"/>
      <c r="J692" s="287"/>
      <c r="K692" s="287"/>
      <c r="L692" s="287"/>
      <c r="M692" s="287"/>
      <c r="N692" s="287"/>
      <c r="O692" s="287"/>
      <c r="P692" s="290"/>
      <c r="Q692" s="287"/>
      <c r="R692" s="265"/>
      <c r="S692" s="296"/>
      <c r="T692" s="296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7"/>
      <c r="F693" s="287"/>
      <c r="G693" s="287"/>
      <c r="H693" s="287"/>
      <c r="I693" s="287"/>
      <c r="J693" s="287"/>
      <c r="K693" s="287"/>
      <c r="L693" s="287"/>
      <c r="M693" s="287"/>
      <c r="N693" s="287"/>
      <c r="O693" s="287"/>
      <c r="P693" s="290"/>
      <c r="Q693" s="287"/>
      <c r="R693" s="265"/>
      <c r="S693" s="296"/>
      <c r="T693" s="296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7"/>
      <c r="F694" s="287"/>
      <c r="G694" s="287"/>
      <c r="H694" s="287"/>
      <c r="I694" s="287"/>
      <c r="J694" s="287"/>
      <c r="K694" s="287"/>
      <c r="L694" s="287"/>
      <c r="M694" s="287"/>
      <c r="N694" s="287"/>
      <c r="O694" s="287"/>
      <c r="P694" s="290"/>
      <c r="Q694" s="287"/>
      <c r="R694" s="265"/>
      <c r="S694" s="296"/>
      <c r="T694" s="296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7"/>
      <c r="F695" s="287"/>
      <c r="G695" s="287"/>
      <c r="H695" s="287"/>
      <c r="I695" s="287"/>
      <c r="J695" s="287"/>
      <c r="K695" s="287"/>
      <c r="L695" s="287"/>
      <c r="M695" s="287"/>
      <c r="N695" s="287"/>
      <c r="O695" s="287"/>
      <c r="P695" s="290"/>
      <c r="Q695" s="287"/>
      <c r="R695" s="265"/>
      <c r="S695" s="296"/>
      <c r="T695" s="296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7"/>
      <c r="F696" s="287"/>
      <c r="G696" s="287"/>
      <c r="H696" s="287"/>
      <c r="I696" s="287"/>
      <c r="J696" s="287"/>
      <c r="K696" s="287"/>
      <c r="L696" s="287"/>
      <c r="M696" s="287"/>
      <c r="N696" s="287"/>
      <c r="O696" s="287"/>
      <c r="P696" s="290"/>
      <c r="Q696" s="287"/>
      <c r="R696" s="265"/>
      <c r="S696" s="296"/>
      <c r="T696" s="296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7"/>
      <c r="F697" s="287"/>
      <c r="G697" s="287"/>
      <c r="H697" s="287"/>
      <c r="I697" s="287"/>
      <c r="J697" s="287"/>
      <c r="K697" s="287"/>
      <c r="L697" s="287"/>
      <c r="M697" s="287"/>
      <c r="N697" s="287"/>
      <c r="O697" s="287"/>
      <c r="P697" s="290"/>
      <c r="Q697" s="287"/>
      <c r="R697" s="265"/>
      <c r="S697" s="296"/>
      <c r="T697" s="296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7"/>
      <c r="F698" s="287"/>
      <c r="G698" s="287"/>
      <c r="H698" s="287"/>
      <c r="I698" s="287"/>
      <c r="J698" s="287"/>
      <c r="K698" s="287"/>
      <c r="L698" s="287"/>
      <c r="M698" s="287"/>
      <c r="N698" s="287"/>
      <c r="O698" s="287"/>
      <c r="P698" s="290"/>
      <c r="Q698" s="287"/>
      <c r="R698" s="265"/>
      <c r="S698" s="296"/>
      <c r="T698" s="296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7"/>
      <c r="F699" s="287"/>
      <c r="G699" s="287"/>
      <c r="H699" s="287"/>
      <c r="I699" s="287"/>
      <c r="J699" s="287"/>
      <c r="K699" s="287"/>
      <c r="L699" s="287"/>
      <c r="M699" s="287"/>
      <c r="N699" s="287"/>
      <c r="O699" s="287"/>
      <c r="P699" s="290"/>
      <c r="Q699" s="287"/>
      <c r="R699" s="265"/>
      <c r="S699" s="296"/>
      <c r="T699" s="296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7"/>
      <c r="F700" s="287"/>
      <c r="G700" s="287"/>
      <c r="H700" s="287"/>
      <c r="I700" s="287"/>
      <c r="J700" s="287"/>
      <c r="K700" s="287"/>
      <c r="L700" s="287"/>
      <c r="M700" s="287"/>
      <c r="N700" s="287"/>
      <c r="O700" s="287"/>
      <c r="P700" s="290"/>
      <c r="Q700" s="287"/>
      <c r="R700" s="265"/>
      <c r="S700" s="296"/>
      <c r="T700" s="296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7"/>
      <c r="F701" s="287"/>
      <c r="G701" s="287"/>
      <c r="H701" s="287"/>
      <c r="I701" s="287"/>
      <c r="J701" s="287"/>
      <c r="K701" s="287"/>
      <c r="L701" s="287"/>
      <c r="M701" s="287"/>
      <c r="N701" s="287"/>
      <c r="O701" s="287"/>
      <c r="P701" s="290"/>
      <c r="Q701" s="287"/>
      <c r="R701" s="265"/>
      <c r="S701" s="296"/>
      <c r="T701" s="296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7"/>
      <c r="F702" s="287"/>
      <c r="G702" s="287"/>
      <c r="H702" s="287"/>
      <c r="I702" s="287"/>
      <c r="J702" s="287"/>
      <c r="K702" s="287"/>
      <c r="L702" s="287"/>
      <c r="M702" s="287"/>
      <c r="N702" s="287"/>
      <c r="O702" s="287"/>
      <c r="P702" s="290"/>
      <c r="Q702" s="287"/>
      <c r="R702" s="265"/>
      <c r="S702" s="296"/>
      <c r="T702" s="296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7"/>
      <c r="F703" s="287"/>
      <c r="G703" s="287"/>
      <c r="H703" s="287"/>
      <c r="I703" s="287"/>
      <c r="J703" s="287"/>
      <c r="K703" s="287"/>
      <c r="L703" s="287"/>
      <c r="M703" s="287"/>
      <c r="N703" s="287"/>
      <c r="O703" s="287"/>
      <c r="P703" s="290"/>
      <c r="Q703" s="287"/>
      <c r="R703" s="265"/>
      <c r="S703" s="296"/>
      <c r="T703" s="296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7"/>
      <c r="F704" s="287"/>
      <c r="G704" s="287"/>
      <c r="H704" s="287"/>
      <c r="I704" s="287"/>
      <c r="J704" s="287"/>
      <c r="K704" s="287"/>
      <c r="L704" s="287"/>
      <c r="M704" s="287"/>
      <c r="N704" s="287"/>
      <c r="O704" s="287"/>
      <c r="P704" s="290"/>
      <c r="Q704" s="287"/>
      <c r="R704" s="265"/>
      <c r="S704" s="296"/>
      <c r="T704" s="296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7"/>
      <c r="F705" s="287"/>
      <c r="G705" s="287"/>
      <c r="H705" s="287"/>
      <c r="I705" s="287"/>
      <c r="J705" s="287"/>
      <c r="K705" s="287"/>
      <c r="L705" s="287"/>
      <c r="M705" s="287"/>
      <c r="N705" s="287"/>
      <c r="O705" s="287"/>
      <c r="P705" s="290"/>
      <c r="Q705" s="287"/>
      <c r="R705" s="265"/>
      <c r="S705" s="296"/>
      <c r="T705" s="296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7"/>
      <c r="F706" s="287"/>
      <c r="G706" s="287"/>
      <c r="H706" s="287"/>
      <c r="I706" s="287"/>
      <c r="J706" s="287"/>
      <c r="K706" s="287"/>
      <c r="L706" s="287"/>
      <c r="M706" s="287"/>
      <c r="N706" s="287"/>
      <c r="O706" s="287"/>
      <c r="P706" s="290"/>
      <c r="Q706" s="287"/>
      <c r="R706" s="265"/>
      <c r="S706" s="296"/>
      <c r="T706" s="296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7"/>
      <c r="F707" s="287"/>
      <c r="G707" s="287"/>
      <c r="H707" s="287"/>
      <c r="I707" s="287"/>
      <c r="J707" s="287"/>
      <c r="K707" s="287"/>
      <c r="L707" s="287"/>
      <c r="M707" s="287"/>
      <c r="N707" s="287"/>
      <c r="O707" s="287"/>
      <c r="P707" s="290"/>
      <c r="Q707" s="287"/>
      <c r="R707" s="265"/>
      <c r="S707" s="296"/>
      <c r="T707" s="296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7"/>
      <c r="F708" s="287"/>
      <c r="G708" s="287"/>
      <c r="H708" s="287"/>
      <c r="I708" s="287"/>
      <c r="J708" s="287"/>
      <c r="K708" s="287"/>
      <c r="L708" s="287"/>
      <c r="M708" s="287"/>
      <c r="N708" s="287"/>
      <c r="O708" s="287"/>
      <c r="P708" s="290"/>
      <c r="Q708" s="287"/>
      <c r="R708" s="265"/>
      <c r="S708" s="296"/>
      <c r="T708" s="296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7"/>
      <c r="F709" s="287"/>
      <c r="G709" s="287"/>
      <c r="H709" s="287"/>
      <c r="I709" s="287"/>
      <c r="J709" s="287"/>
      <c r="K709" s="287"/>
      <c r="L709" s="287"/>
      <c r="M709" s="287"/>
      <c r="N709" s="287"/>
      <c r="O709" s="287"/>
      <c r="P709" s="290"/>
      <c r="Q709" s="287"/>
      <c r="R709" s="265"/>
      <c r="S709" s="296"/>
      <c r="T709" s="296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7"/>
      <c r="F710" s="287"/>
      <c r="G710" s="287"/>
      <c r="H710" s="287"/>
      <c r="I710" s="287"/>
      <c r="J710" s="287"/>
      <c r="K710" s="287"/>
      <c r="L710" s="287"/>
      <c r="M710" s="287"/>
      <c r="N710" s="287"/>
      <c r="O710" s="287"/>
      <c r="P710" s="290"/>
      <c r="Q710" s="287"/>
      <c r="R710" s="265"/>
      <c r="S710" s="296"/>
      <c r="T710" s="296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7"/>
      <c r="F711" s="287"/>
      <c r="G711" s="287"/>
      <c r="H711" s="287"/>
      <c r="I711" s="287"/>
      <c r="J711" s="287"/>
      <c r="K711" s="287"/>
      <c r="L711" s="287"/>
      <c r="M711" s="287"/>
      <c r="N711" s="287"/>
      <c r="O711" s="287"/>
      <c r="P711" s="290"/>
      <c r="Q711" s="287"/>
      <c r="R711" s="265"/>
      <c r="S711" s="296"/>
      <c r="T711" s="296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7"/>
      <c r="F712" s="287"/>
      <c r="G712" s="287"/>
      <c r="H712" s="287"/>
      <c r="I712" s="287"/>
      <c r="J712" s="287"/>
      <c r="K712" s="287"/>
      <c r="L712" s="287"/>
      <c r="M712" s="287"/>
      <c r="N712" s="287"/>
      <c r="O712" s="287"/>
      <c r="P712" s="290"/>
      <c r="Q712" s="287"/>
      <c r="R712" s="265"/>
      <c r="S712" s="296"/>
      <c r="T712" s="296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7"/>
      <c r="F713" s="287"/>
      <c r="G713" s="287"/>
      <c r="H713" s="287"/>
      <c r="I713" s="287"/>
      <c r="J713" s="287"/>
      <c r="K713" s="287"/>
      <c r="L713" s="287"/>
      <c r="M713" s="287"/>
      <c r="N713" s="287"/>
      <c r="O713" s="287"/>
      <c r="P713" s="290"/>
      <c r="Q713" s="287"/>
      <c r="R713" s="265"/>
      <c r="S713" s="296"/>
      <c r="T713" s="296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7"/>
      <c r="F714" s="287"/>
      <c r="G714" s="287"/>
      <c r="H714" s="287"/>
      <c r="I714" s="287"/>
      <c r="J714" s="287"/>
      <c r="K714" s="287"/>
      <c r="L714" s="287"/>
      <c r="M714" s="287"/>
      <c r="N714" s="287"/>
      <c r="O714" s="287"/>
      <c r="P714" s="290"/>
      <c r="Q714" s="287"/>
      <c r="R714" s="265"/>
      <c r="S714" s="296"/>
      <c r="T714" s="296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7"/>
      <c r="F715" s="287"/>
      <c r="G715" s="287"/>
      <c r="H715" s="287"/>
      <c r="I715" s="287"/>
      <c r="J715" s="287"/>
      <c r="K715" s="287"/>
      <c r="L715" s="287"/>
      <c r="M715" s="287"/>
      <c r="N715" s="287"/>
      <c r="O715" s="287"/>
      <c r="P715" s="290"/>
      <c r="Q715" s="287"/>
      <c r="R715" s="265"/>
      <c r="S715" s="296"/>
      <c r="T715" s="296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7"/>
      <c r="F716" s="287"/>
      <c r="G716" s="287"/>
      <c r="H716" s="287"/>
      <c r="I716" s="287"/>
      <c r="J716" s="287"/>
      <c r="K716" s="287"/>
      <c r="L716" s="287"/>
      <c r="M716" s="287"/>
      <c r="N716" s="287"/>
      <c r="O716" s="287"/>
      <c r="P716" s="290"/>
      <c r="Q716" s="287"/>
      <c r="R716" s="265"/>
      <c r="S716" s="296"/>
      <c r="T716" s="296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7"/>
      <c r="F717" s="287"/>
      <c r="G717" s="287"/>
      <c r="H717" s="287"/>
      <c r="I717" s="287"/>
      <c r="J717" s="287"/>
      <c r="K717" s="287"/>
      <c r="L717" s="287"/>
      <c r="M717" s="287"/>
      <c r="N717" s="287"/>
      <c r="O717" s="287"/>
      <c r="P717" s="290"/>
      <c r="Q717" s="287"/>
      <c r="R717" s="265"/>
      <c r="S717" s="296"/>
      <c r="T717" s="296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7"/>
      <c r="F718" s="287"/>
      <c r="G718" s="287"/>
      <c r="H718" s="287"/>
      <c r="I718" s="287"/>
      <c r="J718" s="287"/>
      <c r="K718" s="287"/>
      <c r="L718" s="287"/>
      <c r="M718" s="287"/>
      <c r="N718" s="287"/>
      <c r="O718" s="287"/>
      <c r="P718" s="290"/>
      <c r="Q718" s="287"/>
      <c r="R718" s="265"/>
      <c r="S718" s="296"/>
      <c r="T718" s="296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7"/>
      <c r="F719" s="287"/>
      <c r="G719" s="287"/>
      <c r="H719" s="287"/>
      <c r="I719" s="287"/>
      <c r="J719" s="287"/>
      <c r="K719" s="287"/>
      <c r="L719" s="287"/>
      <c r="M719" s="287"/>
      <c r="N719" s="287"/>
      <c r="O719" s="287"/>
      <c r="P719" s="290"/>
      <c r="Q719" s="287"/>
      <c r="R719" s="265"/>
      <c r="S719" s="296"/>
      <c r="T719" s="296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7"/>
      <c r="F720" s="287"/>
      <c r="G720" s="287"/>
      <c r="H720" s="287"/>
      <c r="I720" s="287"/>
      <c r="J720" s="287"/>
      <c r="K720" s="287"/>
      <c r="L720" s="287"/>
      <c r="M720" s="287"/>
      <c r="N720" s="287"/>
      <c r="O720" s="287"/>
      <c r="P720" s="290"/>
      <c r="Q720" s="287"/>
      <c r="R720" s="265"/>
      <c r="S720" s="296"/>
      <c r="T720" s="296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7"/>
      <c r="F721" s="287"/>
      <c r="G721" s="287"/>
      <c r="H721" s="287"/>
      <c r="I721" s="287"/>
      <c r="J721" s="287"/>
      <c r="K721" s="287"/>
      <c r="L721" s="287"/>
      <c r="M721" s="287"/>
      <c r="N721" s="287"/>
      <c r="O721" s="287"/>
      <c r="P721" s="290"/>
      <c r="Q721" s="287"/>
      <c r="R721" s="265"/>
      <c r="S721" s="296"/>
      <c r="T721" s="296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7"/>
      <c r="F722" s="287"/>
      <c r="G722" s="287"/>
      <c r="H722" s="287"/>
      <c r="I722" s="287"/>
      <c r="J722" s="287"/>
      <c r="K722" s="287"/>
      <c r="L722" s="287"/>
      <c r="M722" s="287"/>
      <c r="N722" s="287"/>
      <c r="O722" s="287"/>
      <c r="P722" s="290"/>
      <c r="Q722" s="287"/>
      <c r="R722" s="265"/>
      <c r="S722" s="296"/>
      <c r="T722" s="296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7"/>
      <c r="F723" s="287"/>
      <c r="G723" s="287"/>
      <c r="H723" s="287"/>
      <c r="I723" s="287"/>
      <c r="J723" s="287"/>
      <c r="K723" s="287"/>
      <c r="L723" s="287"/>
      <c r="M723" s="287"/>
      <c r="N723" s="287"/>
      <c r="O723" s="287"/>
      <c r="P723" s="290"/>
      <c r="Q723" s="287"/>
      <c r="R723" s="265"/>
      <c r="S723" s="296"/>
      <c r="T723" s="296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7"/>
      <c r="F724" s="287"/>
      <c r="G724" s="287"/>
      <c r="H724" s="287"/>
      <c r="I724" s="287"/>
      <c r="J724" s="287"/>
      <c r="K724" s="287"/>
      <c r="L724" s="287"/>
      <c r="M724" s="287"/>
      <c r="N724" s="287"/>
      <c r="O724" s="287"/>
      <c r="P724" s="290"/>
      <c r="Q724" s="287"/>
      <c r="R724" s="265"/>
      <c r="S724" s="296"/>
      <c r="T724" s="296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7"/>
      <c r="F725" s="287"/>
      <c r="G725" s="287"/>
      <c r="H725" s="287"/>
      <c r="I725" s="287"/>
      <c r="J725" s="287"/>
      <c r="K725" s="287"/>
      <c r="L725" s="287"/>
      <c r="M725" s="287"/>
      <c r="N725" s="287"/>
      <c r="O725" s="287"/>
      <c r="P725" s="290"/>
      <c r="Q725" s="287"/>
      <c r="R725" s="265"/>
      <c r="S725" s="296"/>
      <c r="T725" s="296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7"/>
      <c r="F726" s="287"/>
      <c r="G726" s="287"/>
      <c r="H726" s="287"/>
      <c r="I726" s="287"/>
      <c r="J726" s="287"/>
      <c r="K726" s="287"/>
      <c r="L726" s="287"/>
      <c r="M726" s="287"/>
      <c r="N726" s="287"/>
      <c r="O726" s="287"/>
      <c r="P726" s="290"/>
      <c r="Q726" s="287"/>
      <c r="R726" s="265"/>
      <c r="S726" s="296"/>
      <c r="T726" s="296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7"/>
      <c r="F727" s="287"/>
      <c r="G727" s="287"/>
      <c r="H727" s="287"/>
      <c r="I727" s="287"/>
      <c r="J727" s="287"/>
      <c r="K727" s="287"/>
      <c r="L727" s="287"/>
      <c r="M727" s="287"/>
      <c r="N727" s="287"/>
      <c r="O727" s="287"/>
      <c r="P727" s="290"/>
      <c r="Q727" s="287"/>
      <c r="R727" s="265"/>
      <c r="S727" s="296"/>
      <c r="T727" s="296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7"/>
      <c r="F728" s="287"/>
      <c r="G728" s="287"/>
      <c r="H728" s="287"/>
      <c r="I728" s="287"/>
      <c r="J728" s="287"/>
      <c r="K728" s="287"/>
      <c r="L728" s="287"/>
      <c r="M728" s="287"/>
      <c r="N728" s="287"/>
      <c r="O728" s="287"/>
      <c r="P728" s="290"/>
      <c r="Q728" s="287"/>
      <c r="R728" s="265"/>
      <c r="S728" s="296"/>
      <c r="T728" s="296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7"/>
      <c r="F729" s="287"/>
      <c r="G729" s="287"/>
      <c r="H729" s="287"/>
      <c r="I729" s="287"/>
      <c r="J729" s="287"/>
      <c r="K729" s="287"/>
      <c r="L729" s="287"/>
      <c r="M729" s="287"/>
      <c r="N729" s="287"/>
      <c r="O729" s="287"/>
      <c r="P729" s="290"/>
      <c r="Q729" s="287"/>
      <c r="R729" s="265"/>
      <c r="S729" s="296"/>
      <c r="T729" s="296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7"/>
      <c r="F730" s="287"/>
      <c r="G730" s="287"/>
      <c r="H730" s="287"/>
      <c r="I730" s="287"/>
      <c r="J730" s="287"/>
      <c r="K730" s="287"/>
      <c r="L730" s="287"/>
      <c r="M730" s="287"/>
      <c r="N730" s="287"/>
      <c r="O730" s="287"/>
      <c r="P730" s="290"/>
      <c r="Q730" s="287"/>
      <c r="R730" s="265"/>
      <c r="S730" s="296"/>
      <c r="T730" s="296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7"/>
      <c r="F731" s="287"/>
      <c r="G731" s="287"/>
      <c r="H731" s="287"/>
      <c r="I731" s="287"/>
      <c r="J731" s="287"/>
      <c r="K731" s="287"/>
      <c r="L731" s="287"/>
      <c r="M731" s="287"/>
      <c r="N731" s="287"/>
      <c r="O731" s="287"/>
      <c r="P731" s="290"/>
      <c r="Q731" s="287"/>
      <c r="R731" s="265"/>
      <c r="S731" s="296"/>
      <c r="T731" s="296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7"/>
      <c r="F732" s="287"/>
      <c r="G732" s="287"/>
      <c r="H732" s="287"/>
      <c r="I732" s="287"/>
      <c r="J732" s="287"/>
      <c r="K732" s="287"/>
      <c r="L732" s="287"/>
      <c r="M732" s="287"/>
      <c r="N732" s="287"/>
      <c r="O732" s="287"/>
      <c r="P732" s="290"/>
      <c r="Q732" s="287"/>
      <c r="R732" s="265"/>
      <c r="S732" s="296"/>
      <c r="T732" s="296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7"/>
      <c r="F733" s="287"/>
      <c r="G733" s="287"/>
      <c r="H733" s="287"/>
      <c r="I733" s="287"/>
      <c r="J733" s="287"/>
      <c r="K733" s="287"/>
      <c r="L733" s="287"/>
      <c r="M733" s="287"/>
      <c r="N733" s="287"/>
      <c r="O733" s="287"/>
      <c r="P733" s="290"/>
      <c r="Q733" s="287"/>
      <c r="R733" s="265"/>
      <c r="S733" s="296"/>
      <c r="T733" s="296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7"/>
      <c r="F734" s="287"/>
      <c r="G734" s="287"/>
      <c r="H734" s="287"/>
      <c r="I734" s="287"/>
      <c r="J734" s="287"/>
      <c r="K734" s="287"/>
      <c r="L734" s="287"/>
      <c r="M734" s="287"/>
      <c r="N734" s="287"/>
      <c r="O734" s="287"/>
      <c r="P734" s="290"/>
      <c r="Q734" s="287"/>
      <c r="R734" s="265"/>
      <c r="S734" s="296"/>
      <c r="T734" s="296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7"/>
      <c r="F735" s="287"/>
      <c r="G735" s="287"/>
      <c r="H735" s="287"/>
      <c r="I735" s="287"/>
      <c r="J735" s="287"/>
      <c r="K735" s="287"/>
      <c r="L735" s="287"/>
      <c r="M735" s="287"/>
      <c r="N735" s="287"/>
      <c r="O735" s="287"/>
      <c r="P735" s="290"/>
      <c r="Q735" s="287"/>
      <c r="R735" s="265"/>
      <c r="S735" s="296"/>
      <c r="T735" s="296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7"/>
      <c r="F736" s="287"/>
      <c r="G736" s="287"/>
      <c r="H736" s="287"/>
      <c r="I736" s="287"/>
      <c r="J736" s="287"/>
      <c r="K736" s="287"/>
      <c r="L736" s="287"/>
      <c r="M736" s="287"/>
      <c r="N736" s="287"/>
      <c r="O736" s="287"/>
      <c r="P736" s="290"/>
      <c r="Q736" s="287"/>
      <c r="R736" s="265"/>
      <c r="S736" s="296"/>
      <c r="T736" s="296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7"/>
      <c r="F737" s="287"/>
      <c r="G737" s="287"/>
      <c r="H737" s="287"/>
      <c r="I737" s="287"/>
      <c r="J737" s="287"/>
      <c r="K737" s="287"/>
      <c r="L737" s="287"/>
      <c r="M737" s="287"/>
      <c r="N737" s="287"/>
      <c r="O737" s="287"/>
      <c r="P737" s="290"/>
      <c r="Q737" s="287"/>
      <c r="R737" s="265"/>
      <c r="S737" s="296"/>
      <c r="T737" s="296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7"/>
      <c r="F738" s="287"/>
      <c r="G738" s="287"/>
      <c r="H738" s="287"/>
      <c r="I738" s="287"/>
      <c r="J738" s="287"/>
      <c r="K738" s="287"/>
      <c r="L738" s="287"/>
      <c r="M738" s="287"/>
      <c r="N738" s="287"/>
      <c r="O738" s="287"/>
      <c r="P738" s="290"/>
      <c r="Q738" s="287"/>
      <c r="R738" s="265"/>
      <c r="S738" s="296"/>
      <c r="T738" s="296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7"/>
      <c r="F739" s="287"/>
      <c r="G739" s="287"/>
      <c r="H739" s="287"/>
      <c r="I739" s="287"/>
      <c r="J739" s="287"/>
      <c r="K739" s="287"/>
      <c r="L739" s="287"/>
      <c r="M739" s="287"/>
      <c r="N739" s="287"/>
      <c r="O739" s="287"/>
      <c r="P739" s="290"/>
      <c r="Q739" s="287"/>
      <c r="R739" s="265"/>
      <c r="S739" s="296"/>
      <c r="T739" s="296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7"/>
      <c r="F740" s="287"/>
      <c r="G740" s="287"/>
      <c r="H740" s="287"/>
      <c r="I740" s="287"/>
      <c r="J740" s="287"/>
      <c r="K740" s="287"/>
      <c r="L740" s="287"/>
      <c r="M740" s="287"/>
      <c r="N740" s="287"/>
      <c r="O740" s="287"/>
      <c r="P740" s="290"/>
      <c r="Q740" s="287"/>
      <c r="R740" s="265"/>
      <c r="S740" s="296"/>
      <c r="T740" s="296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7"/>
      <c r="F741" s="287"/>
      <c r="G741" s="287"/>
      <c r="H741" s="287"/>
      <c r="I741" s="287"/>
      <c r="J741" s="287"/>
      <c r="K741" s="287"/>
      <c r="L741" s="287"/>
      <c r="M741" s="287"/>
      <c r="N741" s="287"/>
      <c r="O741" s="287"/>
      <c r="P741" s="290"/>
      <c r="Q741" s="287"/>
      <c r="R741" s="265"/>
      <c r="S741" s="296"/>
      <c r="T741" s="296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7"/>
      <c r="F742" s="287"/>
      <c r="G742" s="287"/>
      <c r="H742" s="287"/>
      <c r="I742" s="287"/>
      <c r="J742" s="287"/>
      <c r="K742" s="287"/>
      <c r="L742" s="287"/>
      <c r="M742" s="287"/>
      <c r="N742" s="287"/>
      <c r="O742" s="287"/>
      <c r="P742" s="290"/>
      <c r="Q742" s="287"/>
      <c r="R742" s="265"/>
      <c r="S742" s="296"/>
      <c r="T742" s="296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7"/>
      <c r="F743" s="287"/>
      <c r="G743" s="287"/>
      <c r="H743" s="287"/>
      <c r="I743" s="287"/>
      <c r="J743" s="287"/>
      <c r="K743" s="287"/>
      <c r="L743" s="287"/>
      <c r="M743" s="287"/>
      <c r="N743" s="287"/>
      <c r="O743" s="287"/>
      <c r="P743" s="290"/>
      <c r="Q743" s="287"/>
      <c r="R743" s="265"/>
      <c r="S743" s="296"/>
      <c r="T743" s="296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7"/>
      <c r="F744" s="287"/>
      <c r="G744" s="287"/>
      <c r="H744" s="287"/>
      <c r="I744" s="287"/>
      <c r="J744" s="287"/>
      <c r="K744" s="287"/>
      <c r="L744" s="287"/>
      <c r="M744" s="287"/>
      <c r="N744" s="287"/>
      <c r="O744" s="287"/>
      <c r="P744" s="290"/>
      <c r="Q744" s="287"/>
      <c r="R744" s="265"/>
      <c r="S744" s="296"/>
      <c r="T744" s="296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7"/>
      <c r="F745" s="287"/>
      <c r="G745" s="287"/>
      <c r="H745" s="287"/>
      <c r="I745" s="287"/>
      <c r="J745" s="287"/>
      <c r="K745" s="287"/>
      <c r="L745" s="287"/>
      <c r="M745" s="287"/>
      <c r="N745" s="287"/>
      <c r="O745" s="287"/>
      <c r="P745" s="290"/>
      <c r="Q745" s="287"/>
      <c r="R745" s="265"/>
      <c r="S745" s="296"/>
      <c r="T745" s="296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7"/>
      <c r="F746" s="287"/>
      <c r="G746" s="287"/>
      <c r="H746" s="287"/>
      <c r="I746" s="287"/>
      <c r="J746" s="287"/>
      <c r="K746" s="287"/>
      <c r="L746" s="287"/>
      <c r="M746" s="287"/>
      <c r="N746" s="287"/>
      <c r="O746" s="287"/>
      <c r="P746" s="290"/>
      <c r="Q746" s="287"/>
      <c r="R746" s="265"/>
      <c r="S746" s="296"/>
      <c r="T746" s="296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7"/>
      <c r="F747" s="287"/>
      <c r="G747" s="287"/>
      <c r="H747" s="287"/>
      <c r="I747" s="287"/>
      <c r="J747" s="287"/>
      <c r="K747" s="287"/>
      <c r="L747" s="287"/>
      <c r="M747" s="287"/>
      <c r="N747" s="287"/>
      <c r="O747" s="287"/>
      <c r="P747" s="290"/>
      <c r="Q747" s="287"/>
      <c r="R747" s="265"/>
      <c r="S747" s="296"/>
      <c r="T747" s="296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7"/>
      <c r="F748" s="287"/>
      <c r="G748" s="287"/>
      <c r="H748" s="287"/>
      <c r="I748" s="287"/>
      <c r="J748" s="287"/>
      <c r="K748" s="287"/>
      <c r="L748" s="287"/>
      <c r="M748" s="287"/>
      <c r="N748" s="287"/>
      <c r="O748" s="287"/>
      <c r="P748" s="290"/>
      <c r="Q748" s="287"/>
      <c r="R748" s="265"/>
      <c r="S748" s="296"/>
      <c r="T748" s="296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7"/>
      <c r="F749" s="287"/>
      <c r="G749" s="287"/>
      <c r="H749" s="287"/>
      <c r="I749" s="287"/>
      <c r="J749" s="287"/>
      <c r="K749" s="287"/>
      <c r="L749" s="287"/>
      <c r="M749" s="287"/>
      <c r="N749" s="287"/>
      <c r="O749" s="287"/>
      <c r="P749" s="290"/>
      <c r="Q749" s="287"/>
      <c r="R749" s="265"/>
      <c r="S749" s="296"/>
      <c r="T749" s="296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7"/>
      <c r="F750" s="287"/>
      <c r="G750" s="287"/>
      <c r="H750" s="287"/>
      <c r="I750" s="287"/>
      <c r="J750" s="287"/>
      <c r="K750" s="287"/>
      <c r="L750" s="287"/>
      <c r="M750" s="287"/>
      <c r="N750" s="287"/>
      <c r="O750" s="287"/>
      <c r="P750" s="290"/>
      <c r="Q750" s="287"/>
      <c r="R750" s="265"/>
      <c r="S750" s="296"/>
      <c r="T750" s="296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7"/>
      <c r="F751" s="287"/>
      <c r="G751" s="287"/>
      <c r="H751" s="287"/>
      <c r="I751" s="287"/>
      <c r="J751" s="287"/>
      <c r="K751" s="287"/>
      <c r="L751" s="287"/>
      <c r="M751" s="287"/>
      <c r="N751" s="287"/>
      <c r="O751" s="287"/>
      <c r="P751" s="290"/>
      <c r="Q751" s="287"/>
      <c r="R751" s="265"/>
      <c r="S751" s="296"/>
      <c r="T751" s="296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7"/>
      <c r="F752" s="287"/>
      <c r="G752" s="287"/>
      <c r="H752" s="287"/>
      <c r="I752" s="287"/>
      <c r="J752" s="287"/>
      <c r="K752" s="287"/>
      <c r="L752" s="287"/>
      <c r="M752" s="287"/>
      <c r="N752" s="287"/>
      <c r="O752" s="287"/>
      <c r="P752" s="290"/>
      <c r="Q752" s="287"/>
      <c r="R752" s="265"/>
      <c r="S752" s="296"/>
      <c r="T752" s="296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7"/>
      <c r="F753" s="287"/>
      <c r="G753" s="287"/>
      <c r="H753" s="287"/>
      <c r="I753" s="287"/>
      <c r="J753" s="287"/>
      <c r="K753" s="287"/>
      <c r="L753" s="287"/>
      <c r="M753" s="287"/>
      <c r="N753" s="287"/>
      <c r="O753" s="287"/>
      <c r="P753" s="290"/>
      <c r="Q753" s="287"/>
      <c r="R753" s="265"/>
      <c r="S753" s="296"/>
      <c r="T753" s="296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7"/>
      <c r="F754" s="287"/>
      <c r="G754" s="287"/>
      <c r="H754" s="287"/>
      <c r="I754" s="287"/>
      <c r="J754" s="287"/>
      <c r="K754" s="287"/>
      <c r="L754" s="287"/>
      <c r="M754" s="287"/>
      <c r="N754" s="287"/>
      <c r="O754" s="287"/>
      <c r="P754" s="290"/>
      <c r="Q754" s="287"/>
      <c r="R754" s="265"/>
      <c r="S754" s="296"/>
      <c r="T754" s="296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7"/>
      <c r="F755" s="287"/>
      <c r="G755" s="287"/>
      <c r="H755" s="287"/>
      <c r="I755" s="287"/>
      <c r="J755" s="287"/>
      <c r="K755" s="287"/>
      <c r="L755" s="287"/>
      <c r="M755" s="287"/>
      <c r="N755" s="287"/>
      <c r="O755" s="287"/>
      <c r="P755" s="290"/>
      <c r="Q755" s="287"/>
      <c r="R755" s="265"/>
      <c r="S755" s="296"/>
      <c r="T755" s="296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7"/>
      <c r="F756" s="287"/>
      <c r="G756" s="287"/>
      <c r="H756" s="287"/>
      <c r="I756" s="287"/>
      <c r="J756" s="287"/>
      <c r="K756" s="287"/>
      <c r="L756" s="287"/>
      <c r="M756" s="287"/>
      <c r="N756" s="287"/>
      <c r="O756" s="287"/>
      <c r="P756" s="290"/>
      <c r="Q756" s="287"/>
      <c r="R756" s="265"/>
      <c r="S756" s="296"/>
      <c r="T756" s="296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7"/>
      <c r="F757" s="287"/>
      <c r="G757" s="287"/>
      <c r="H757" s="287"/>
      <c r="I757" s="287"/>
      <c r="J757" s="287"/>
      <c r="K757" s="287"/>
      <c r="L757" s="287"/>
      <c r="M757" s="287"/>
      <c r="N757" s="287"/>
      <c r="O757" s="287"/>
      <c r="P757" s="290"/>
      <c r="Q757" s="287"/>
      <c r="R757" s="265"/>
      <c r="S757" s="296"/>
      <c r="T757" s="296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7"/>
      <c r="F758" s="287"/>
      <c r="G758" s="287"/>
      <c r="H758" s="287"/>
      <c r="I758" s="287"/>
      <c r="J758" s="287"/>
      <c r="K758" s="287"/>
      <c r="L758" s="287"/>
      <c r="M758" s="287"/>
      <c r="N758" s="287"/>
      <c r="O758" s="287"/>
      <c r="P758" s="290"/>
      <c r="Q758" s="287"/>
      <c r="R758" s="265"/>
      <c r="S758" s="296"/>
      <c r="T758" s="296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7"/>
      <c r="F759" s="287"/>
      <c r="G759" s="287"/>
      <c r="H759" s="287"/>
      <c r="I759" s="287"/>
      <c r="J759" s="287"/>
      <c r="K759" s="287"/>
      <c r="L759" s="287"/>
      <c r="M759" s="287"/>
      <c r="N759" s="287"/>
      <c r="O759" s="287"/>
      <c r="P759" s="290"/>
      <c r="Q759" s="287"/>
      <c r="R759" s="265"/>
      <c r="S759" s="296"/>
      <c r="T759" s="296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7"/>
      <c r="F760" s="287"/>
      <c r="G760" s="287"/>
      <c r="H760" s="287"/>
      <c r="I760" s="287"/>
      <c r="J760" s="287"/>
      <c r="K760" s="287"/>
      <c r="L760" s="287"/>
      <c r="M760" s="287"/>
      <c r="N760" s="287"/>
      <c r="O760" s="287"/>
      <c r="P760" s="290"/>
      <c r="Q760" s="287"/>
      <c r="R760" s="265"/>
      <c r="S760" s="296"/>
      <c r="T760" s="296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7"/>
      <c r="F761" s="287"/>
      <c r="G761" s="287"/>
      <c r="H761" s="287"/>
      <c r="I761" s="287"/>
      <c r="J761" s="287"/>
      <c r="K761" s="287"/>
      <c r="L761" s="287"/>
      <c r="M761" s="287"/>
      <c r="N761" s="287"/>
      <c r="O761" s="287"/>
      <c r="P761" s="290"/>
      <c r="Q761" s="287"/>
      <c r="R761" s="265"/>
      <c r="S761" s="296"/>
      <c r="T761" s="296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7"/>
      <c r="F762" s="287"/>
      <c r="G762" s="287"/>
      <c r="H762" s="287"/>
      <c r="I762" s="287"/>
      <c r="J762" s="287"/>
      <c r="K762" s="287"/>
      <c r="L762" s="287"/>
      <c r="M762" s="287"/>
      <c r="N762" s="287"/>
      <c r="O762" s="287"/>
      <c r="P762" s="290"/>
      <c r="Q762" s="287"/>
      <c r="R762" s="265"/>
      <c r="S762" s="296"/>
      <c r="T762" s="296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7"/>
      <c r="F763" s="287"/>
      <c r="G763" s="287"/>
      <c r="H763" s="287"/>
      <c r="I763" s="287"/>
      <c r="J763" s="287"/>
      <c r="K763" s="287"/>
      <c r="L763" s="287"/>
      <c r="M763" s="287"/>
      <c r="N763" s="287"/>
      <c r="O763" s="287"/>
      <c r="P763" s="290"/>
      <c r="Q763" s="287"/>
      <c r="R763" s="265"/>
      <c r="S763" s="296"/>
      <c r="T763" s="296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7"/>
      <c r="F764" s="287"/>
      <c r="G764" s="287"/>
      <c r="H764" s="287"/>
      <c r="I764" s="287"/>
      <c r="J764" s="287"/>
      <c r="K764" s="287"/>
      <c r="L764" s="287"/>
      <c r="M764" s="287"/>
      <c r="N764" s="287"/>
      <c r="O764" s="287"/>
      <c r="P764" s="290"/>
      <c r="Q764" s="287"/>
      <c r="R764" s="265"/>
      <c r="S764" s="296"/>
      <c r="T764" s="296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7"/>
      <c r="F765" s="287"/>
      <c r="G765" s="287"/>
      <c r="H765" s="287"/>
      <c r="I765" s="287"/>
      <c r="J765" s="287"/>
      <c r="K765" s="287"/>
      <c r="L765" s="287"/>
      <c r="M765" s="287"/>
      <c r="N765" s="287"/>
      <c r="O765" s="287"/>
      <c r="P765" s="290"/>
      <c r="Q765" s="287"/>
      <c r="R765" s="265"/>
      <c r="S765" s="296"/>
      <c r="T765" s="296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7"/>
      <c r="F766" s="287"/>
      <c r="G766" s="287"/>
      <c r="H766" s="287"/>
      <c r="I766" s="287"/>
      <c r="J766" s="287"/>
      <c r="K766" s="287"/>
      <c r="L766" s="287"/>
      <c r="M766" s="287"/>
      <c r="N766" s="287"/>
      <c r="O766" s="287"/>
      <c r="P766" s="290"/>
      <c r="Q766" s="287"/>
      <c r="R766" s="265"/>
      <c r="S766" s="296"/>
      <c r="T766" s="296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7"/>
      <c r="F767" s="287"/>
      <c r="G767" s="287"/>
      <c r="H767" s="287"/>
      <c r="I767" s="287"/>
      <c r="J767" s="287"/>
      <c r="K767" s="287"/>
      <c r="L767" s="287"/>
      <c r="M767" s="287"/>
      <c r="N767" s="287"/>
      <c r="O767" s="287"/>
      <c r="P767" s="290"/>
      <c r="Q767" s="287"/>
      <c r="R767" s="265"/>
      <c r="S767" s="296"/>
      <c r="T767" s="296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7"/>
      <c r="F768" s="287"/>
      <c r="G768" s="287"/>
      <c r="H768" s="287"/>
      <c r="I768" s="287"/>
      <c r="J768" s="287"/>
      <c r="K768" s="287"/>
      <c r="L768" s="287"/>
      <c r="M768" s="287"/>
      <c r="N768" s="287"/>
      <c r="O768" s="287"/>
      <c r="P768" s="290"/>
      <c r="Q768" s="287"/>
      <c r="R768" s="265"/>
      <c r="S768" s="296"/>
      <c r="T768" s="296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7"/>
      <c r="F769" s="287"/>
      <c r="G769" s="287"/>
      <c r="H769" s="287"/>
      <c r="I769" s="287"/>
      <c r="J769" s="287"/>
      <c r="K769" s="287"/>
      <c r="L769" s="287"/>
      <c r="M769" s="287"/>
      <c r="N769" s="287"/>
      <c r="O769" s="287"/>
      <c r="P769" s="290"/>
      <c r="Q769" s="287"/>
      <c r="R769" s="265"/>
      <c r="S769" s="296"/>
      <c r="T769" s="296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7"/>
      <c r="F770" s="287"/>
      <c r="G770" s="287"/>
      <c r="H770" s="287"/>
      <c r="I770" s="287"/>
      <c r="J770" s="287"/>
      <c r="K770" s="287"/>
      <c r="L770" s="287"/>
      <c r="M770" s="287"/>
      <c r="N770" s="287"/>
      <c r="O770" s="287"/>
      <c r="P770" s="290"/>
      <c r="Q770" s="287"/>
      <c r="R770" s="265"/>
      <c r="S770" s="296"/>
      <c r="T770" s="296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7"/>
      <c r="F771" s="287"/>
      <c r="G771" s="287"/>
      <c r="H771" s="287"/>
      <c r="I771" s="287"/>
      <c r="J771" s="287"/>
      <c r="K771" s="287"/>
      <c r="L771" s="287"/>
      <c r="M771" s="287"/>
      <c r="N771" s="287"/>
      <c r="O771" s="287"/>
      <c r="P771" s="290"/>
      <c r="Q771" s="287"/>
      <c r="R771" s="265"/>
      <c r="S771" s="296"/>
      <c r="T771" s="296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7"/>
      <c r="F772" s="287"/>
      <c r="G772" s="287"/>
      <c r="H772" s="287"/>
      <c r="I772" s="287"/>
      <c r="J772" s="287"/>
      <c r="K772" s="287"/>
      <c r="L772" s="287"/>
      <c r="M772" s="287"/>
      <c r="N772" s="287"/>
      <c r="O772" s="287"/>
      <c r="P772" s="290"/>
      <c r="Q772" s="287"/>
      <c r="R772" s="265"/>
      <c r="S772" s="296"/>
      <c r="T772" s="296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7"/>
      <c r="F773" s="287"/>
      <c r="G773" s="287"/>
      <c r="H773" s="287"/>
      <c r="I773" s="287"/>
      <c r="J773" s="287"/>
      <c r="K773" s="287"/>
      <c r="L773" s="287"/>
      <c r="M773" s="287"/>
      <c r="N773" s="287"/>
      <c r="O773" s="287"/>
      <c r="P773" s="290"/>
      <c r="Q773" s="287"/>
      <c r="R773" s="265"/>
      <c r="S773" s="296"/>
      <c r="T773" s="296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7"/>
      <c r="F774" s="287"/>
      <c r="G774" s="287"/>
      <c r="H774" s="287"/>
      <c r="I774" s="287"/>
      <c r="J774" s="287"/>
      <c r="K774" s="287"/>
      <c r="L774" s="287"/>
      <c r="M774" s="287"/>
      <c r="N774" s="287"/>
      <c r="O774" s="287"/>
      <c r="P774" s="290"/>
      <c r="Q774" s="287"/>
      <c r="R774" s="265"/>
      <c r="S774" s="296"/>
      <c r="T774" s="296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7"/>
      <c r="F775" s="287"/>
      <c r="G775" s="287"/>
      <c r="H775" s="287"/>
      <c r="I775" s="287"/>
      <c r="J775" s="287"/>
      <c r="K775" s="287"/>
      <c r="L775" s="287"/>
      <c r="M775" s="287"/>
      <c r="N775" s="287"/>
      <c r="O775" s="287"/>
      <c r="P775" s="290"/>
      <c r="Q775" s="287"/>
      <c r="R775" s="265"/>
      <c r="S775" s="296"/>
      <c r="T775" s="296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7"/>
      <c r="F776" s="287"/>
      <c r="G776" s="287"/>
      <c r="H776" s="287"/>
      <c r="I776" s="287"/>
      <c r="J776" s="287"/>
      <c r="K776" s="287"/>
      <c r="L776" s="287"/>
      <c r="M776" s="287"/>
      <c r="N776" s="287"/>
      <c r="O776" s="287"/>
      <c r="P776" s="290"/>
      <c r="Q776" s="287"/>
      <c r="R776" s="265"/>
      <c r="S776" s="296"/>
      <c r="T776" s="296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7"/>
      <c r="F777" s="287"/>
      <c r="G777" s="287"/>
      <c r="H777" s="287"/>
      <c r="I777" s="287"/>
      <c r="J777" s="287"/>
      <c r="K777" s="287"/>
      <c r="L777" s="287"/>
      <c r="M777" s="287"/>
      <c r="N777" s="287"/>
      <c r="O777" s="287"/>
      <c r="P777" s="290"/>
      <c r="Q777" s="287"/>
      <c r="R777" s="265"/>
      <c r="S777" s="296"/>
      <c r="T777" s="296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7"/>
      <c r="F778" s="287"/>
      <c r="G778" s="287"/>
      <c r="H778" s="287"/>
      <c r="I778" s="287"/>
      <c r="J778" s="287"/>
      <c r="K778" s="287"/>
      <c r="L778" s="287"/>
      <c r="M778" s="287"/>
      <c r="N778" s="287"/>
      <c r="O778" s="287"/>
      <c r="P778" s="290"/>
      <c r="Q778" s="287"/>
      <c r="R778" s="265"/>
      <c r="S778" s="296"/>
      <c r="T778" s="296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7"/>
      <c r="F779" s="287"/>
      <c r="G779" s="287"/>
      <c r="H779" s="287"/>
      <c r="I779" s="287"/>
      <c r="J779" s="287"/>
      <c r="K779" s="287"/>
      <c r="L779" s="287"/>
      <c r="M779" s="287"/>
      <c r="N779" s="287"/>
      <c r="O779" s="287"/>
      <c r="P779" s="290"/>
      <c r="Q779" s="287"/>
      <c r="R779" s="265"/>
      <c r="S779" s="296"/>
      <c r="T779" s="296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7"/>
      <c r="F780" s="287"/>
      <c r="G780" s="287"/>
      <c r="H780" s="287"/>
      <c r="I780" s="287"/>
      <c r="J780" s="287"/>
      <c r="K780" s="287"/>
      <c r="L780" s="287"/>
      <c r="M780" s="287"/>
      <c r="N780" s="287"/>
      <c r="O780" s="287"/>
      <c r="P780" s="290"/>
      <c r="Q780" s="287"/>
      <c r="R780" s="265"/>
      <c r="S780" s="296"/>
      <c r="T780" s="296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7"/>
      <c r="F781" s="287"/>
      <c r="G781" s="287"/>
      <c r="H781" s="287"/>
      <c r="I781" s="287"/>
      <c r="J781" s="287"/>
      <c r="K781" s="287"/>
      <c r="L781" s="287"/>
      <c r="M781" s="287"/>
      <c r="N781" s="287"/>
      <c r="O781" s="287"/>
      <c r="P781" s="290"/>
      <c r="Q781" s="287"/>
      <c r="R781" s="265"/>
      <c r="S781" s="296"/>
      <c r="T781" s="296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7"/>
      <c r="F782" s="287"/>
      <c r="G782" s="287"/>
      <c r="H782" s="287"/>
      <c r="I782" s="287"/>
      <c r="J782" s="287"/>
      <c r="K782" s="287"/>
      <c r="L782" s="287"/>
      <c r="M782" s="287"/>
      <c r="N782" s="287"/>
      <c r="O782" s="287"/>
      <c r="P782" s="290"/>
      <c r="Q782" s="287"/>
      <c r="R782" s="265"/>
      <c r="S782" s="296"/>
      <c r="T782" s="296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7"/>
      <c r="F783" s="287"/>
      <c r="G783" s="287"/>
      <c r="H783" s="287"/>
      <c r="I783" s="287"/>
      <c r="J783" s="287"/>
      <c r="K783" s="287"/>
      <c r="L783" s="287"/>
      <c r="M783" s="287"/>
      <c r="N783" s="287"/>
      <c r="O783" s="287"/>
      <c r="P783" s="290"/>
      <c r="Q783" s="287"/>
      <c r="R783" s="265"/>
      <c r="S783" s="296"/>
      <c r="T783" s="296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7"/>
      <c r="F784" s="287"/>
      <c r="G784" s="287"/>
      <c r="H784" s="287"/>
      <c r="I784" s="287"/>
      <c r="J784" s="287"/>
      <c r="K784" s="287"/>
      <c r="L784" s="287"/>
      <c r="M784" s="287"/>
      <c r="N784" s="287"/>
      <c r="O784" s="287"/>
      <c r="P784" s="290"/>
      <c r="Q784" s="287"/>
      <c r="R784" s="265"/>
      <c r="S784" s="296"/>
      <c r="T784" s="296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7"/>
      <c r="F785" s="287"/>
      <c r="G785" s="287"/>
      <c r="H785" s="287"/>
      <c r="I785" s="287"/>
      <c r="J785" s="287"/>
      <c r="K785" s="287"/>
      <c r="L785" s="287"/>
      <c r="M785" s="287"/>
      <c r="N785" s="287"/>
      <c r="O785" s="287"/>
      <c r="P785" s="290"/>
      <c r="Q785" s="287"/>
      <c r="R785" s="265"/>
      <c r="S785" s="296"/>
      <c r="T785" s="296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7"/>
      <c r="F786" s="287"/>
      <c r="G786" s="287"/>
      <c r="H786" s="287"/>
      <c r="I786" s="287"/>
      <c r="J786" s="287"/>
      <c r="K786" s="287"/>
      <c r="L786" s="287"/>
      <c r="M786" s="287"/>
      <c r="N786" s="287"/>
      <c r="O786" s="287"/>
      <c r="P786" s="290"/>
      <c r="Q786" s="287"/>
      <c r="R786" s="265"/>
      <c r="S786" s="296"/>
      <c r="T786" s="296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7"/>
      <c r="F787" s="287"/>
      <c r="G787" s="287"/>
      <c r="H787" s="287"/>
      <c r="I787" s="287"/>
      <c r="J787" s="287"/>
      <c r="K787" s="287"/>
      <c r="L787" s="287"/>
      <c r="M787" s="287"/>
      <c r="N787" s="287"/>
      <c r="O787" s="287"/>
      <c r="P787" s="290"/>
      <c r="Q787" s="287"/>
      <c r="R787" s="265"/>
      <c r="S787" s="296"/>
      <c r="T787" s="296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7"/>
      <c r="F788" s="287"/>
      <c r="G788" s="287"/>
      <c r="H788" s="287"/>
      <c r="I788" s="287"/>
      <c r="J788" s="287"/>
      <c r="K788" s="287"/>
      <c r="L788" s="287"/>
      <c r="M788" s="287"/>
      <c r="N788" s="287"/>
      <c r="O788" s="287"/>
      <c r="P788" s="290"/>
      <c r="Q788" s="287"/>
      <c r="R788" s="265"/>
      <c r="S788" s="296"/>
      <c r="T788" s="296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7"/>
      <c r="F789" s="287"/>
      <c r="G789" s="287"/>
      <c r="H789" s="287"/>
      <c r="I789" s="287"/>
      <c r="J789" s="287"/>
      <c r="K789" s="287"/>
      <c r="L789" s="287"/>
      <c r="M789" s="287"/>
      <c r="N789" s="287"/>
      <c r="O789" s="287"/>
      <c r="P789" s="290"/>
      <c r="Q789" s="287"/>
      <c r="R789" s="265"/>
      <c r="S789" s="296"/>
      <c r="T789" s="296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7"/>
      <c r="F790" s="287"/>
      <c r="G790" s="287"/>
      <c r="H790" s="287"/>
      <c r="I790" s="287"/>
      <c r="J790" s="287"/>
      <c r="K790" s="287"/>
      <c r="L790" s="287"/>
      <c r="M790" s="287"/>
      <c r="N790" s="287"/>
      <c r="O790" s="287"/>
      <c r="P790" s="290"/>
      <c r="Q790" s="287"/>
      <c r="R790" s="265"/>
      <c r="S790" s="296"/>
      <c r="T790" s="296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7"/>
      <c r="F791" s="287"/>
      <c r="G791" s="287"/>
      <c r="H791" s="287"/>
      <c r="I791" s="287"/>
      <c r="J791" s="287"/>
      <c r="K791" s="287"/>
      <c r="L791" s="287"/>
      <c r="M791" s="287"/>
      <c r="N791" s="287"/>
      <c r="O791" s="287"/>
      <c r="P791" s="290"/>
      <c r="Q791" s="287"/>
      <c r="R791" s="265"/>
      <c r="S791" s="296"/>
      <c r="T791" s="296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7"/>
      <c r="F792" s="287"/>
      <c r="G792" s="287"/>
      <c r="H792" s="287"/>
      <c r="I792" s="287"/>
      <c r="J792" s="287"/>
      <c r="K792" s="287"/>
      <c r="L792" s="287"/>
      <c r="M792" s="287"/>
      <c r="N792" s="287"/>
      <c r="O792" s="287"/>
      <c r="P792" s="290"/>
      <c r="Q792" s="287"/>
      <c r="R792" s="265"/>
      <c r="S792" s="296"/>
      <c r="T792" s="296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7"/>
      <c r="F793" s="287"/>
      <c r="G793" s="287"/>
      <c r="H793" s="287"/>
      <c r="I793" s="287"/>
      <c r="J793" s="287"/>
      <c r="K793" s="287"/>
      <c r="L793" s="287"/>
      <c r="M793" s="287"/>
      <c r="N793" s="287"/>
      <c r="O793" s="287"/>
      <c r="P793" s="290"/>
      <c r="Q793" s="287"/>
      <c r="R793" s="265"/>
      <c r="S793" s="296"/>
      <c r="T793" s="296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7"/>
      <c r="F794" s="287"/>
      <c r="G794" s="287"/>
      <c r="H794" s="287"/>
      <c r="I794" s="287"/>
      <c r="J794" s="287"/>
      <c r="K794" s="287"/>
      <c r="L794" s="287"/>
      <c r="M794" s="287"/>
      <c r="N794" s="287"/>
      <c r="O794" s="287"/>
      <c r="P794" s="290"/>
      <c r="Q794" s="287"/>
      <c r="R794" s="265"/>
      <c r="S794" s="296"/>
      <c r="T794" s="296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7"/>
      <c r="F795" s="287"/>
      <c r="G795" s="287"/>
      <c r="H795" s="287"/>
      <c r="I795" s="287"/>
      <c r="J795" s="287"/>
      <c r="K795" s="287"/>
      <c r="L795" s="287"/>
      <c r="M795" s="287"/>
      <c r="N795" s="287"/>
      <c r="O795" s="287"/>
      <c r="P795" s="290"/>
      <c r="Q795" s="287"/>
      <c r="R795" s="265"/>
      <c r="S795" s="296"/>
      <c r="T795" s="296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7"/>
      <c r="F796" s="287"/>
      <c r="G796" s="287"/>
      <c r="H796" s="287"/>
      <c r="I796" s="287"/>
      <c r="J796" s="287"/>
      <c r="K796" s="287"/>
      <c r="L796" s="287"/>
      <c r="M796" s="287"/>
      <c r="N796" s="287"/>
      <c r="O796" s="287"/>
      <c r="P796" s="290"/>
      <c r="Q796" s="287"/>
      <c r="R796" s="265"/>
      <c r="S796" s="296"/>
      <c r="T796" s="296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7"/>
      <c r="F797" s="287"/>
      <c r="G797" s="287"/>
      <c r="H797" s="287"/>
      <c r="I797" s="287"/>
      <c r="J797" s="287"/>
      <c r="K797" s="287"/>
      <c r="L797" s="287"/>
      <c r="M797" s="287"/>
      <c r="N797" s="287"/>
      <c r="O797" s="287"/>
      <c r="P797" s="290"/>
      <c r="Q797" s="287"/>
      <c r="R797" s="265"/>
      <c r="S797" s="296"/>
      <c r="T797" s="296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7"/>
      <c r="F798" s="287"/>
      <c r="G798" s="287"/>
      <c r="H798" s="287"/>
      <c r="I798" s="287"/>
      <c r="J798" s="287"/>
      <c r="K798" s="287"/>
      <c r="L798" s="287"/>
      <c r="M798" s="287"/>
      <c r="N798" s="287"/>
      <c r="O798" s="287"/>
      <c r="P798" s="290"/>
      <c r="Q798" s="287"/>
      <c r="R798" s="265"/>
      <c r="S798" s="296"/>
      <c r="T798" s="296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7"/>
      <c r="F799" s="287"/>
      <c r="G799" s="287"/>
      <c r="H799" s="287"/>
      <c r="I799" s="287"/>
      <c r="J799" s="287"/>
      <c r="K799" s="287"/>
      <c r="L799" s="287"/>
      <c r="M799" s="287"/>
      <c r="N799" s="287"/>
      <c r="O799" s="287"/>
      <c r="P799" s="290"/>
      <c r="Q799" s="287"/>
      <c r="R799" s="265"/>
      <c r="S799" s="296"/>
      <c r="T799" s="296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7"/>
      <c r="F800" s="287"/>
      <c r="G800" s="287"/>
      <c r="H800" s="287"/>
      <c r="I800" s="287"/>
      <c r="J800" s="287"/>
      <c r="K800" s="287"/>
      <c r="L800" s="287"/>
      <c r="M800" s="287"/>
      <c r="N800" s="287"/>
      <c r="O800" s="287"/>
      <c r="P800" s="290"/>
      <c r="Q800" s="287"/>
      <c r="R800" s="265"/>
      <c r="S800" s="296"/>
      <c r="T800" s="296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7"/>
      <c r="F801" s="287"/>
      <c r="G801" s="287"/>
      <c r="H801" s="287"/>
      <c r="I801" s="287"/>
      <c r="J801" s="287"/>
      <c r="K801" s="287"/>
      <c r="L801" s="287"/>
      <c r="M801" s="287"/>
      <c r="N801" s="287"/>
      <c r="O801" s="287"/>
      <c r="P801" s="290"/>
      <c r="Q801" s="287"/>
      <c r="R801" s="265"/>
      <c r="S801" s="296"/>
      <c r="T801" s="296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7"/>
      <c r="F802" s="287"/>
      <c r="G802" s="287"/>
      <c r="H802" s="287"/>
      <c r="I802" s="287"/>
      <c r="J802" s="287"/>
      <c r="K802" s="287"/>
      <c r="L802" s="287"/>
      <c r="M802" s="287"/>
      <c r="N802" s="287"/>
      <c r="O802" s="287"/>
      <c r="P802" s="290"/>
      <c r="Q802" s="287"/>
      <c r="R802" s="265"/>
      <c r="S802" s="296"/>
      <c r="T802" s="296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7"/>
      <c r="F803" s="287"/>
      <c r="G803" s="287"/>
      <c r="H803" s="287"/>
      <c r="I803" s="287"/>
      <c r="J803" s="287"/>
      <c r="K803" s="287"/>
      <c r="L803" s="287"/>
      <c r="M803" s="287"/>
      <c r="N803" s="287"/>
      <c r="O803" s="287"/>
      <c r="P803" s="290"/>
      <c r="Q803" s="287"/>
      <c r="R803" s="265"/>
      <c r="S803" s="296"/>
      <c r="T803" s="296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7"/>
      <c r="F804" s="287"/>
      <c r="G804" s="287"/>
      <c r="H804" s="287"/>
      <c r="I804" s="287"/>
      <c r="J804" s="287"/>
      <c r="K804" s="287"/>
      <c r="L804" s="287"/>
      <c r="M804" s="287"/>
      <c r="N804" s="287"/>
      <c r="O804" s="287"/>
      <c r="P804" s="290"/>
      <c r="Q804" s="287"/>
      <c r="R804" s="265"/>
      <c r="S804" s="296"/>
      <c r="T804" s="296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7"/>
      <c r="F805" s="287"/>
      <c r="G805" s="287"/>
      <c r="H805" s="287"/>
      <c r="I805" s="287"/>
      <c r="J805" s="287"/>
      <c r="K805" s="287"/>
      <c r="L805" s="287"/>
      <c r="M805" s="287"/>
      <c r="N805" s="287"/>
      <c r="O805" s="287"/>
      <c r="P805" s="290"/>
      <c r="Q805" s="287"/>
      <c r="R805" s="265"/>
      <c r="S805" s="296"/>
      <c r="T805" s="296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7"/>
      <c r="F806" s="287"/>
      <c r="G806" s="287"/>
      <c r="H806" s="287"/>
      <c r="I806" s="287"/>
      <c r="J806" s="287"/>
      <c r="K806" s="287"/>
      <c r="L806" s="287"/>
      <c r="M806" s="287"/>
      <c r="N806" s="287"/>
      <c r="O806" s="287"/>
      <c r="P806" s="290"/>
      <c r="Q806" s="287"/>
      <c r="R806" s="265"/>
      <c r="S806" s="296"/>
      <c r="T806" s="296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7"/>
      <c r="F807" s="287"/>
      <c r="G807" s="287"/>
      <c r="H807" s="287"/>
      <c r="I807" s="287"/>
      <c r="J807" s="287"/>
      <c r="K807" s="287"/>
      <c r="L807" s="287"/>
      <c r="M807" s="287"/>
      <c r="N807" s="287"/>
      <c r="O807" s="287"/>
      <c r="P807" s="290"/>
      <c r="Q807" s="287"/>
      <c r="R807" s="265"/>
      <c r="S807" s="296"/>
      <c r="T807" s="296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7"/>
      <c r="F808" s="287"/>
      <c r="G808" s="287"/>
      <c r="H808" s="287"/>
      <c r="I808" s="287"/>
      <c r="J808" s="287"/>
      <c r="K808" s="287"/>
      <c r="L808" s="287"/>
      <c r="M808" s="287"/>
      <c r="N808" s="287"/>
      <c r="O808" s="287"/>
      <c r="P808" s="290"/>
      <c r="Q808" s="287"/>
      <c r="R808" s="265"/>
      <c r="S808" s="296"/>
      <c r="T808" s="296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7"/>
      <c r="F809" s="287"/>
      <c r="G809" s="287"/>
      <c r="H809" s="287"/>
      <c r="I809" s="287"/>
      <c r="J809" s="287"/>
      <c r="K809" s="287"/>
      <c r="L809" s="287"/>
      <c r="M809" s="287"/>
      <c r="N809" s="287"/>
      <c r="O809" s="287"/>
      <c r="P809" s="290"/>
      <c r="Q809" s="287"/>
      <c r="R809" s="265"/>
      <c r="S809" s="296"/>
      <c r="T809" s="296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7"/>
      <c r="F810" s="287"/>
      <c r="G810" s="287"/>
      <c r="H810" s="287"/>
      <c r="I810" s="287"/>
      <c r="J810" s="287"/>
      <c r="K810" s="287"/>
      <c r="L810" s="287"/>
      <c r="M810" s="287"/>
      <c r="N810" s="287"/>
      <c r="O810" s="287"/>
      <c r="P810" s="290"/>
      <c r="Q810" s="287"/>
      <c r="R810" s="265"/>
      <c r="S810" s="296"/>
      <c r="T810" s="296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7"/>
      <c r="F811" s="287"/>
      <c r="G811" s="287"/>
      <c r="H811" s="287"/>
      <c r="I811" s="287"/>
      <c r="J811" s="287"/>
      <c r="K811" s="287"/>
      <c r="L811" s="287"/>
      <c r="M811" s="287"/>
      <c r="N811" s="287"/>
      <c r="O811" s="287"/>
      <c r="P811" s="290"/>
      <c r="Q811" s="287"/>
      <c r="R811" s="265"/>
      <c r="S811" s="296"/>
      <c r="T811" s="296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7"/>
      <c r="F812" s="287"/>
      <c r="G812" s="287"/>
      <c r="H812" s="287"/>
      <c r="I812" s="287"/>
      <c r="J812" s="287"/>
      <c r="K812" s="287"/>
      <c r="L812" s="287"/>
      <c r="M812" s="287"/>
      <c r="N812" s="287"/>
      <c r="O812" s="287"/>
      <c r="P812" s="290"/>
      <c r="Q812" s="287"/>
      <c r="R812" s="265"/>
      <c r="S812" s="296"/>
      <c r="T812" s="296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7"/>
      <c r="F813" s="287"/>
      <c r="G813" s="287"/>
      <c r="H813" s="287"/>
      <c r="I813" s="287"/>
      <c r="J813" s="287"/>
      <c r="K813" s="287"/>
      <c r="L813" s="287"/>
      <c r="M813" s="287"/>
      <c r="N813" s="287"/>
      <c r="O813" s="287"/>
      <c r="P813" s="290"/>
      <c r="Q813" s="287"/>
      <c r="R813" s="265"/>
      <c r="S813" s="296"/>
      <c r="T813" s="296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7"/>
      <c r="F814" s="287"/>
      <c r="G814" s="287"/>
      <c r="H814" s="287"/>
      <c r="I814" s="287"/>
      <c r="J814" s="287"/>
      <c r="K814" s="287"/>
      <c r="L814" s="287"/>
      <c r="M814" s="287"/>
      <c r="N814" s="287"/>
      <c r="O814" s="287"/>
      <c r="P814" s="290"/>
      <c r="Q814" s="287"/>
      <c r="R814" s="265"/>
      <c r="S814" s="296"/>
      <c r="T814" s="296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7"/>
      <c r="F815" s="287"/>
      <c r="G815" s="287"/>
      <c r="H815" s="287"/>
      <c r="I815" s="287"/>
      <c r="J815" s="287"/>
      <c r="K815" s="287"/>
      <c r="L815" s="287"/>
      <c r="M815" s="287"/>
      <c r="N815" s="287"/>
      <c r="O815" s="287"/>
      <c r="P815" s="290"/>
      <c r="Q815" s="287"/>
      <c r="R815" s="265"/>
      <c r="S815" s="296"/>
      <c r="T815" s="296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7"/>
      <c r="F816" s="287"/>
      <c r="G816" s="287"/>
      <c r="H816" s="287"/>
      <c r="I816" s="287"/>
      <c r="J816" s="287"/>
      <c r="K816" s="287"/>
      <c r="L816" s="287"/>
      <c r="M816" s="287"/>
      <c r="N816" s="287"/>
      <c r="O816" s="287"/>
      <c r="P816" s="290"/>
      <c r="Q816" s="287"/>
      <c r="R816" s="265"/>
      <c r="S816" s="296"/>
      <c r="T816" s="296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7"/>
      <c r="F817" s="287"/>
      <c r="G817" s="287"/>
      <c r="H817" s="287"/>
      <c r="I817" s="287"/>
      <c r="J817" s="287"/>
      <c r="K817" s="287"/>
      <c r="L817" s="287"/>
      <c r="M817" s="287"/>
      <c r="N817" s="287"/>
      <c r="O817" s="287"/>
      <c r="P817" s="290"/>
      <c r="Q817" s="287"/>
      <c r="R817" s="265"/>
      <c r="S817" s="296"/>
      <c r="T817" s="296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7"/>
      <c r="F818" s="287"/>
      <c r="G818" s="287"/>
      <c r="H818" s="287"/>
      <c r="I818" s="287"/>
      <c r="J818" s="287"/>
      <c r="K818" s="287"/>
      <c r="L818" s="287"/>
      <c r="M818" s="287"/>
      <c r="N818" s="287"/>
      <c r="O818" s="287"/>
      <c r="P818" s="290"/>
      <c r="Q818" s="287"/>
      <c r="R818" s="265"/>
      <c r="S818" s="296"/>
      <c r="T818" s="296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7"/>
      <c r="F819" s="287"/>
      <c r="G819" s="287"/>
      <c r="H819" s="287"/>
      <c r="I819" s="287"/>
      <c r="J819" s="287"/>
      <c r="K819" s="287"/>
      <c r="L819" s="287"/>
      <c r="M819" s="287"/>
      <c r="N819" s="287"/>
      <c r="O819" s="287"/>
      <c r="P819" s="290"/>
      <c r="Q819" s="287"/>
      <c r="R819" s="265"/>
      <c r="S819" s="296"/>
      <c r="T819" s="296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7"/>
      <c r="F820" s="287"/>
      <c r="G820" s="287"/>
      <c r="H820" s="287"/>
      <c r="I820" s="287"/>
      <c r="J820" s="287"/>
      <c r="K820" s="287"/>
      <c r="L820" s="287"/>
      <c r="M820" s="287"/>
      <c r="N820" s="287"/>
      <c r="O820" s="287"/>
      <c r="P820" s="290"/>
      <c r="Q820" s="287"/>
      <c r="R820" s="265"/>
      <c r="S820" s="296"/>
      <c r="T820" s="296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7"/>
      <c r="F821" s="287"/>
      <c r="G821" s="287"/>
      <c r="H821" s="287"/>
      <c r="I821" s="287"/>
      <c r="J821" s="287"/>
      <c r="K821" s="287"/>
      <c r="L821" s="287"/>
      <c r="M821" s="287"/>
      <c r="N821" s="287"/>
      <c r="O821" s="287"/>
      <c r="P821" s="290"/>
      <c r="Q821" s="287"/>
      <c r="R821" s="265"/>
      <c r="S821" s="296"/>
      <c r="T821" s="296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7"/>
      <c r="F822" s="287"/>
      <c r="G822" s="287"/>
      <c r="H822" s="287"/>
      <c r="I822" s="287"/>
      <c r="J822" s="287"/>
      <c r="K822" s="287"/>
      <c r="L822" s="287"/>
      <c r="M822" s="287"/>
      <c r="N822" s="287"/>
      <c r="O822" s="287"/>
      <c r="P822" s="290"/>
      <c r="Q822" s="287"/>
      <c r="R822" s="265"/>
      <c r="S822" s="296"/>
      <c r="T822" s="296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7"/>
      <c r="F823" s="287"/>
      <c r="G823" s="287"/>
      <c r="H823" s="287"/>
      <c r="I823" s="287"/>
      <c r="J823" s="287"/>
      <c r="K823" s="287"/>
      <c r="L823" s="287"/>
      <c r="M823" s="287"/>
      <c r="N823" s="287"/>
      <c r="O823" s="287"/>
      <c r="P823" s="290"/>
      <c r="Q823" s="287"/>
      <c r="R823" s="265"/>
      <c r="S823" s="296"/>
      <c r="T823" s="296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7"/>
      <c r="F824" s="287"/>
      <c r="G824" s="287"/>
      <c r="H824" s="287"/>
      <c r="I824" s="287"/>
      <c r="J824" s="287"/>
      <c r="K824" s="287"/>
      <c r="L824" s="287"/>
      <c r="M824" s="287"/>
      <c r="N824" s="287"/>
      <c r="O824" s="287"/>
      <c r="P824" s="290"/>
      <c r="Q824" s="287"/>
      <c r="R824" s="265"/>
      <c r="S824" s="296"/>
      <c r="T824" s="296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7"/>
      <c r="F825" s="287"/>
      <c r="G825" s="287"/>
      <c r="H825" s="287"/>
      <c r="I825" s="287"/>
      <c r="J825" s="287"/>
      <c r="K825" s="287"/>
      <c r="L825" s="287"/>
      <c r="M825" s="287"/>
      <c r="N825" s="287"/>
      <c r="O825" s="287"/>
      <c r="P825" s="290"/>
      <c r="Q825" s="287"/>
      <c r="R825" s="265"/>
      <c r="S825" s="296"/>
      <c r="T825" s="296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7"/>
      <c r="F826" s="287"/>
      <c r="G826" s="287"/>
      <c r="H826" s="287"/>
      <c r="I826" s="287"/>
      <c r="J826" s="287"/>
      <c r="K826" s="287"/>
      <c r="L826" s="287"/>
      <c r="M826" s="287"/>
      <c r="N826" s="287"/>
      <c r="O826" s="287"/>
      <c r="P826" s="290"/>
      <c r="Q826" s="287"/>
      <c r="R826" s="265"/>
      <c r="S826" s="296"/>
      <c r="T826" s="296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7"/>
      <c r="F827" s="287"/>
      <c r="G827" s="287"/>
      <c r="H827" s="287"/>
      <c r="I827" s="287"/>
      <c r="J827" s="287"/>
      <c r="K827" s="287"/>
      <c r="L827" s="287"/>
      <c r="M827" s="287"/>
      <c r="N827" s="287"/>
      <c r="O827" s="287"/>
      <c r="P827" s="290"/>
      <c r="Q827" s="287"/>
      <c r="R827" s="265"/>
      <c r="S827" s="296"/>
      <c r="T827" s="296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7"/>
      <c r="F828" s="287"/>
      <c r="G828" s="287"/>
      <c r="H828" s="287"/>
      <c r="I828" s="287"/>
      <c r="J828" s="287"/>
      <c r="K828" s="287"/>
      <c r="L828" s="287"/>
      <c r="M828" s="287"/>
      <c r="N828" s="287"/>
      <c r="O828" s="287"/>
      <c r="P828" s="290"/>
      <c r="Q828" s="287"/>
      <c r="R828" s="265"/>
      <c r="S828" s="296"/>
      <c r="T828" s="296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7"/>
      <c r="F829" s="287"/>
      <c r="G829" s="287"/>
      <c r="H829" s="287"/>
      <c r="I829" s="287"/>
      <c r="J829" s="287"/>
      <c r="K829" s="287"/>
      <c r="L829" s="287"/>
      <c r="M829" s="287"/>
      <c r="N829" s="287"/>
      <c r="O829" s="287"/>
      <c r="P829" s="290"/>
      <c r="Q829" s="287"/>
      <c r="R829" s="265"/>
      <c r="S829" s="296"/>
      <c r="T829" s="296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7"/>
      <c r="F830" s="287"/>
      <c r="G830" s="287"/>
      <c r="H830" s="287"/>
      <c r="I830" s="287"/>
      <c r="J830" s="287"/>
      <c r="K830" s="287"/>
      <c r="L830" s="287"/>
      <c r="M830" s="287"/>
      <c r="N830" s="287"/>
      <c r="O830" s="287"/>
      <c r="P830" s="290"/>
      <c r="Q830" s="287"/>
      <c r="R830" s="265"/>
      <c r="S830" s="296"/>
      <c r="T830" s="296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7"/>
      <c r="F831" s="287"/>
      <c r="G831" s="287"/>
      <c r="H831" s="287"/>
      <c r="I831" s="287"/>
      <c r="J831" s="287"/>
      <c r="K831" s="287"/>
      <c r="L831" s="287"/>
      <c r="M831" s="287"/>
      <c r="N831" s="287"/>
      <c r="O831" s="287"/>
      <c r="P831" s="290"/>
      <c r="Q831" s="287"/>
      <c r="R831" s="265"/>
      <c r="S831" s="296"/>
      <c r="T831" s="296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7"/>
      <c r="F832" s="287"/>
      <c r="G832" s="287"/>
      <c r="H832" s="287"/>
      <c r="I832" s="287"/>
      <c r="J832" s="287"/>
      <c r="K832" s="287"/>
      <c r="L832" s="287"/>
      <c r="M832" s="287"/>
      <c r="N832" s="287"/>
      <c r="O832" s="287"/>
      <c r="P832" s="290"/>
      <c r="Q832" s="287"/>
      <c r="R832" s="265"/>
      <c r="S832" s="296"/>
      <c r="T832" s="296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7"/>
      <c r="F833" s="287"/>
      <c r="G833" s="287"/>
      <c r="H833" s="287"/>
      <c r="I833" s="287"/>
      <c r="J833" s="287"/>
      <c r="K833" s="287"/>
      <c r="L833" s="287"/>
      <c r="M833" s="287"/>
      <c r="N833" s="287"/>
      <c r="O833" s="287"/>
      <c r="P833" s="290"/>
      <c r="Q833" s="287"/>
      <c r="R833" s="265"/>
      <c r="S833" s="296"/>
      <c r="T833" s="296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7"/>
      <c r="F834" s="287"/>
      <c r="G834" s="287"/>
      <c r="H834" s="287"/>
      <c r="I834" s="287"/>
      <c r="J834" s="287"/>
      <c r="K834" s="287"/>
      <c r="L834" s="287"/>
      <c r="M834" s="287"/>
      <c r="N834" s="287"/>
      <c r="O834" s="287"/>
      <c r="P834" s="290"/>
      <c r="Q834" s="287"/>
      <c r="R834" s="265"/>
      <c r="S834" s="296"/>
      <c r="T834" s="296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7"/>
      <c r="F835" s="287"/>
      <c r="G835" s="287"/>
      <c r="H835" s="287"/>
      <c r="I835" s="287"/>
      <c r="J835" s="287"/>
      <c r="K835" s="287"/>
      <c r="L835" s="287"/>
      <c r="M835" s="287"/>
      <c r="N835" s="287"/>
      <c r="O835" s="287"/>
      <c r="P835" s="290"/>
      <c r="Q835" s="287"/>
      <c r="R835" s="265"/>
      <c r="S835" s="296"/>
      <c r="T835" s="296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7"/>
      <c r="F836" s="287"/>
      <c r="G836" s="287"/>
      <c r="H836" s="287"/>
      <c r="I836" s="287"/>
      <c r="J836" s="287"/>
      <c r="K836" s="287"/>
      <c r="L836" s="287"/>
      <c r="M836" s="287"/>
      <c r="N836" s="287"/>
      <c r="O836" s="287"/>
      <c r="P836" s="290"/>
      <c r="Q836" s="287"/>
      <c r="R836" s="265"/>
      <c r="S836" s="296"/>
      <c r="T836" s="296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7"/>
      <c r="F837" s="287"/>
      <c r="G837" s="287"/>
      <c r="H837" s="287"/>
      <c r="I837" s="287"/>
      <c r="J837" s="287"/>
      <c r="K837" s="287"/>
      <c r="L837" s="287"/>
      <c r="M837" s="287"/>
      <c r="N837" s="287"/>
      <c r="O837" s="287"/>
      <c r="P837" s="290"/>
      <c r="Q837" s="287"/>
      <c r="R837" s="265"/>
      <c r="S837" s="296"/>
      <c r="T837" s="296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7"/>
      <c r="F838" s="287"/>
      <c r="G838" s="287"/>
      <c r="H838" s="287"/>
      <c r="I838" s="287"/>
      <c r="J838" s="287"/>
      <c r="K838" s="287"/>
      <c r="L838" s="287"/>
      <c r="M838" s="287"/>
      <c r="N838" s="287"/>
      <c r="O838" s="287"/>
      <c r="P838" s="290"/>
      <c r="Q838" s="287"/>
      <c r="R838" s="265"/>
      <c r="S838" s="296"/>
      <c r="T838" s="296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7"/>
      <c r="F839" s="287"/>
      <c r="G839" s="287"/>
      <c r="H839" s="287"/>
      <c r="I839" s="287"/>
      <c r="J839" s="287"/>
      <c r="K839" s="287"/>
      <c r="L839" s="287"/>
      <c r="M839" s="287"/>
      <c r="N839" s="287"/>
      <c r="O839" s="287"/>
      <c r="P839" s="290"/>
      <c r="Q839" s="287"/>
      <c r="R839" s="265"/>
      <c r="S839" s="296"/>
      <c r="T839" s="296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7"/>
      <c r="F840" s="287"/>
      <c r="G840" s="287"/>
      <c r="H840" s="287"/>
      <c r="I840" s="287"/>
      <c r="J840" s="287"/>
      <c r="K840" s="287"/>
      <c r="L840" s="287"/>
      <c r="M840" s="287"/>
      <c r="N840" s="287"/>
      <c r="O840" s="287"/>
      <c r="P840" s="290"/>
      <c r="Q840" s="287"/>
      <c r="R840" s="265"/>
      <c r="S840" s="296"/>
      <c r="T840" s="296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7"/>
      <c r="F841" s="287"/>
      <c r="G841" s="287"/>
      <c r="H841" s="287"/>
      <c r="I841" s="287"/>
      <c r="J841" s="287"/>
      <c r="K841" s="287"/>
      <c r="L841" s="287"/>
      <c r="M841" s="287"/>
      <c r="N841" s="287"/>
      <c r="O841" s="287"/>
      <c r="P841" s="290"/>
      <c r="Q841" s="287"/>
      <c r="R841" s="265"/>
      <c r="S841" s="296"/>
      <c r="T841" s="296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7"/>
      <c r="F842" s="287"/>
      <c r="G842" s="287"/>
      <c r="H842" s="287"/>
      <c r="I842" s="287"/>
      <c r="J842" s="287"/>
      <c r="K842" s="287"/>
      <c r="L842" s="287"/>
      <c r="M842" s="287"/>
      <c r="N842" s="287"/>
      <c r="O842" s="287"/>
      <c r="P842" s="290"/>
      <c r="Q842" s="287"/>
      <c r="R842" s="265"/>
      <c r="S842" s="296"/>
      <c r="T842" s="296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7"/>
      <c r="F843" s="287"/>
      <c r="G843" s="287"/>
      <c r="H843" s="287"/>
      <c r="I843" s="287"/>
      <c r="J843" s="287"/>
      <c r="K843" s="287"/>
      <c r="L843" s="287"/>
      <c r="M843" s="287"/>
      <c r="N843" s="287"/>
      <c r="O843" s="287"/>
      <c r="P843" s="290"/>
      <c r="Q843" s="287"/>
      <c r="R843" s="265"/>
      <c r="S843" s="296"/>
      <c r="T843" s="296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7"/>
      <c r="F844" s="287"/>
      <c r="G844" s="287"/>
      <c r="H844" s="287"/>
      <c r="I844" s="287"/>
      <c r="J844" s="287"/>
      <c r="K844" s="287"/>
      <c r="L844" s="287"/>
      <c r="M844" s="287"/>
      <c r="N844" s="287"/>
      <c r="O844" s="287"/>
      <c r="P844" s="290"/>
      <c r="Q844" s="287"/>
      <c r="R844" s="265"/>
      <c r="S844" s="296"/>
      <c r="T844" s="296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7"/>
      <c r="F845" s="287"/>
      <c r="G845" s="287"/>
      <c r="H845" s="287"/>
      <c r="I845" s="287"/>
      <c r="J845" s="287"/>
      <c r="K845" s="287"/>
      <c r="L845" s="287"/>
      <c r="M845" s="287"/>
      <c r="N845" s="287"/>
      <c r="O845" s="287"/>
      <c r="P845" s="290"/>
      <c r="Q845" s="287"/>
      <c r="R845" s="265"/>
      <c r="S845" s="296"/>
      <c r="T845" s="296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7"/>
      <c r="F846" s="287"/>
      <c r="G846" s="287"/>
      <c r="H846" s="287"/>
      <c r="I846" s="287"/>
      <c r="J846" s="287"/>
      <c r="K846" s="287"/>
      <c r="L846" s="287"/>
      <c r="M846" s="287"/>
      <c r="N846" s="287"/>
      <c r="O846" s="287"/>
      <c r="P846" s="290"/>
      <c r="Q846" s="287"/>
      <c r="R846" s="265"/>
      <c r="S846" s="296"/>
      <c r="T846" s="296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7"/>
      <c r="F847" s="287"/>
      <c r="G847" s="287"/>
      <c r="H847" s="287"/>
      <c r="I847" s="287"/>
      <c r="J847" s="287"/>
      <c r="K847" s="287"/>
      <c r="L847" s="287"/>
      <c r="M847" s="287"/>
      <c r="N847" s="287"/>
      <c r="O847" s="287"/>
      <c r="P847" s="290"/>
      <c r="Q847" s="287"/>
      <c r="R847" s="265"/>
      <c r="S847" s="296"/>
      <c r="T847" s="296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7"/>
      <c r="F848" s="287"/>
      <c r="G848" s="287"/>
      <c r="H848" s="287"/>
      <c r="I848" s="287"/>
      <c r="J848" s="287"/>
      <c r="K848" s="287"/>
      <c r="L848" s="287"/>
      <c r="M848" s="287"/>
      <c r="N848" s="287"/>
      <c r="O848" s="287"/>
      <c r="P848" s="290"/>
      <c r="Q848" s="287"/>
      <c r="R848" s="265"/>
      <c r="S848" s="296"/>
      <c r="T848" s="296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7"/>
      <c r="F849" s="287"/>
      <c r="G849" s="287"/>
      <c r="H849" s="287"/>
      <c r="I849" s="287"/>
      <c r="J849" s="287"/>
      <c r="K849" s="287"/>
      <c r="L849" s="287"/>
      <c r="M849" s="287"/>
      <c r="N849" s="287"/>
      <c r="O849" s="287"/>
      <c r="P849" s="290"/>
      <c r="Q849" s="287"/>
      <c r="R849" s="265"/>
      <c r="S849" s="296"/>
      <c r="T849" s="296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7"/>
      <c r="F850" s="287"/>
      <c r="G850" s="287"/>
      <c r="H850" s="287"/>
      <c r="I850" s="287"/>
      <c r="J850" s="287"/>
      <c r="K850" s="287"/>
      <c r="L850" s="287"/>
      <c r="M850" s="287"/>
      <c r="N850" s="287"/>
      <c r="O850" s="287"/>
      <c r="P850" s="290"/>
      <c r="Q850" s="287"/>
      <c r="R850" s="265"/>
      <c r="S850" s="296"/>
      <c r="T850" s="296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7"/>
      <c r="F851" s="287"/>
      <c r="G851" s="287"/>
      <c r="H851" s="287"/>
      <c r="I851" s="287"/>
      <c r="J851" s="287"/>
      <c r="K851" s="287"/>
      <c r="L851" s="287"/>
      <c r="M851" s="287"/>
      <c r="N851" s="287"/>
      <c r="O851" s="287"/>
      <c r="P851" s="290"/>
      <c r="Q851" s="287"/>
      <c r="R851" s="265"/>
      <c r="S851" s="296"/>
      <c r="T851" s="296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7"/>
      <c r="F852" s="287"/>
      <c r="G852" s="287"/>
      <c r="H852" s="287"/>
      <c r="I852" s="287"/>
      <c r="J852" s="287"/>
      <c r="K852" s="287"/>
      <c r="L852" s="287"/>
      <c r="M852" s="287"/>
      <c r="N852" s="287"/>
      <c r="O852" s="287"/>
      <c r="P852" s="290"/>
      <c r="Q852" s="287"/>
      <c r="R852" s="265"/>
      <c r="S852" s="296"/>
      <c r="T852" s="296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7"/>
      <c r="F853" s="287"/>
      <c r="G853" s="287"/>
      <c r="H853" s="287"/>
      <c r="I853" s="287"/>
      <c r="J853" s="287"/>
      <c r="K853" s="287"/>
      <c r="L853" s="287"/>
      <c r="M853" s="287"/>
      <c r="N853" s="287"/>
      <c r="O853" s="287"/>
      <c r="P853" s="290"/>
      <c r="Q853" s="287"/>
      <c r="R853" s="265"/>
      <c r="S853" s="296"/>
      <c r="T853" s="296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7"/>
      <c r="F854" s="287"/>
      <c r="G854" s="287"/>
      <c r="H854" s="287"/>
      <c r="I854" s="287"/>
      <c r="J854" s="287"/>
      <c r="K854" s="287"/>
      <c r="L854" s="287"/>
      <c r="M854" s="287"/>
      <c r="N854" s="287"/>
      <c r="O854" s="287"/>
      <c r="P854" s="290"/>
      <c r="Q854" s="287"/>
      <c r="R854" s="265"/>
      <c r="S854" s="296"/>
      <c r="T854" s="296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7"/>
      <c r="F855" s="287"/>
      <c r="G855" s="287"/>
      <c r="H855" s="287"/>
      <c r="I855" s="287"/>
      <c r="J855" s="287"/>
      <c r="K855" s="287"/>
      <c r="L855" s="287"/>
      <c r="M855" s="287"/>
      <c r="N855" s="287"/>
      <c r="O855" s="287"/>
      <c r="P855" s="290"/>
      <c r="Q855" s="287"/>
      <c r="R855" s="265"/>
      <c r="S855" s="296"/>
      <c r="T855" s="296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7"/>
      <c r="F856" s="287"/>
      <c r="G856" s="287"/>
      <c r="H856" s="287"/>
      <c r="I856" s="287"/>
      <c r="J856" s="287"/>
      <c r="K856" s="287"/>
      <c r="L856" s="287"/>
      <c r="M856" s="287"/>
      <c r="N856" s="287"/>
      <c r="O856" s="287"/>
      <c r="P856" s="290"/>
      <c r="Q856" s="287"/>
      <c r="R856" s="265"/>
      <c r="S856" s="296"/>
      <c r="T856" s="296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7"/>
      <c r="F857" s="287"/>
      <c r="G857" s="287"/>
      <c r="H857" s="287"/>
      <c r="I857" s="287"/>
      <c r="J857" s="287"/>
      <c r="K857" s="287"/>
      <c r="L857" s="287"/>
      <c r="M857" s="287"/>
      <c r="N857" s="287"/>
      <c r="O857" s="287"/>
      <c r="P857" s="290"/>
      <c r="Q857" s="287"/>
      <c r="R857" s="265"/>
      <c r="S857" s="296"/>
      <c r="T857" s="296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7"/>
      <c r="F858" s="287"/>
      <c r="G858" s="287"/>
      <c r="H858" s="287"/>
      <c r="I858" s="287"/>
      <c r="J858" s="287"/>
      <c r="K858" s="287"/>
      <c r="L858" s="287"/>
      <c r="M858" s="287"/>
      <c r="N858" s="287"/>
      <c r="O858" s="287"/>
      <c r="P858" s="290"/>
      <c r="Q858" s="287"/>
      <c r="R858" s="265"/>
      <c r="S858" s="296"/>
      <c r="T858" s="296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7"/>
      <c r="F859" s="287"/>
      <c r="G859" s="287"/>
      <c r="H859" s="287"/>
      <c r="I859" s="287"/>
      <c r="J859" s="287"/>
      <c r="K859" s="287"/>
      <c r="L859" s="287"/>
      <c r="M859" s="287"/>
      <c r="N859" s="287"/>
      <c r="O859" s="287"/>
      <c r="P859" s="290"/>
      <c r="Q859" s="287"/>
      <c r="R859" s="265"/>
      <c r="S859" s="296"/>
      <c r="T859" s="296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7"/>
      <c r="F860" s="287"/>
      <c r="G860" s="287"/>
      <c r="H860" s="287"/>
      <c r="I860" s="287"/>
      <c r="J860" s="287"/>
      <c r="K860" s="287"/>
      <c r="L860" s="287"/>
      <c r="M860" s="287"/>
      <c r="N860" s="287"/>
      <c r="O860" s="287"/>
      <c r="P860" s="290"/>
      <c r="Q860" s="287"/>
      <c r="R860" s="265"/>
      <c r="S860" s="296"/>
      <c r="T860" s="296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7"/>
      <c r="F861" s="287"/>
      <c r="G861" s="287"/>
      <c r="H861" s="287"/>
      <c r="I861" s="287"/>
      <c r="J861" s="287"/>
      <c r="K861" s="287"/>
      <c r="L861" s="287"/>
      <c r="M861" s="287"/>
      <c r="N861" s="287"/>
      <c r="O861" s="287"/>
      <c r="P861" s="290"/>
      <c r="Q861" s="287"/>
      <c r="R861" s="265"/>
      <c r="S861" s="296"/>
      <c r="T861" s="296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7"/>
      <c r="F862" s="287"/>
      <c r="G862" s="287"/>
      <c r="H862" s="287"/>
      <c r="I862" s="287"/>
      <c r="J862" s="287"/>
      <c r="K862" s="287"/>
      <c r="L862" s="287"/>
      <c r="M862" s="287"/>
      <c r="N862" s="287"/>
      <c r="O862" s="287"/>
      <c r="P862" s="290"/>
      <c r="Q862" s="287"/>
      <c r="R862" s="265"/>
      <c r="S862" s="296"/>
      <c r="T862" s="296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7"/>
      <c r="F863" s="287"/>
      <c r="G863" s="287"/>
      <c r="H863" s="287"/>
      <c r="I863" s="287"/>
      <c r="J863" s="287"/>
      <c r="K863" s="287"/>
      <c r="L863" s="287"/>
      <c r="M863" s="287"/>
      <c r="N863" s="287"/>
      <c r="O863" s="287"/>
      <c r="P863" s="290"/>
      <c r="Q863" s="287"/>
      <c r="R863" s="265"/>
      <c r="S863" s="296"/>
      <c r="T863" s="296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7"/>
      <c r="F864" s="287"/>
      <c r="G864" s="287"/>
      <c r="H864" s="287"/>
      <c r="I864" s="287"/>
      <c r="J864" s="287"/>
      <c r="K864" s="287"/>
      <c r="L864" s="287"/>
      <c r="M864" s="287"/>
      <c r="N864" s="287"/>
      <c r="O864" s="287"/>
      <c r="P864" s="290"/>
      <c r="Q864" s="287"/>
      <c r="R864" s="265"/>
      <c r="S864" s="296"/>
      <c r="T864" s="296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7"/>
      <c r="F865" s="287"/>
      <c r="G865" s="287"/>
      <c r="H865" s="287"/>
      <c r="I865" s="287"/>
      <c r="J865" s="287"/>
      <c r="K865" s="287"/>
      <c r="L865" s="287"/>
      <c r="M865" s="287"/>
      <c r="N865" s="287"/>
      <c r="O865" s="287"/>
      <c r="P865" s="290"/>
      <c r="Q865" s="287"/>
      <c r="R865" s="265"/>
      <c r="S865" s="296"/>
      <c r="T865" s="296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7"/>
      <c r="F866" s="287"/>
      <c r="G866" s="287"/>
      <c r="H866" s="287"/>
      <c r="I866" s="287"/>
      <c r="J866" s="287"/>
      <c r="K866" s="287"/>
      <c r="L866" s="287"/>
      <c r="M866" s="287"/>
      <c r="N866" s="287"/>
      <c r="O866" s="287"/>
      <c r="P866" s="290"/>
      <c r="Q866" s="287"/>
      <c r="R866" s="265"/>
      <c r="S866" s="296"/>
      <c r="T866" s="296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7"/>
      <c r="F867" s="287"/>
      <c r="G867" s="287"/>
      <c r="H867" s="287"/>
      <c r="I867" s="287"/>
      <c r="J867" s="287"/>
      <c r="K867" s="287"/>
      <c r="L867" s="287"/>
      <c r="M867" s="287"/>
      <c r="N867" s="287"/>
      <c r="O867" s="287"/>
      <c r="P867" s="290"/>
      <c r="Q867" s="287"/>
      <c r="R867" s="265"/>
      <c r="S867" s="296"/>
      <c r="T867" s="296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7"/>
      <c r="F868" s="287"/>
      <c r="G868" s="287"/>
      <c r="H868" s="287"/>
      <c r="I868" s="287"/>
      <c r="J868" s="287"/>
      <c r="K868" s="287"/>
      <c r="L868" s="287"/>
      <c r="M868" s="287"/>
      <c r="N868" s="287"/>
      <c r="O868" s="287"/>
      <c r="P868" s="290"/>
      <c r="Q868" s="287"/>
      <c r="R868" s="265"/>
      <c r="S868" s="296"/>
      <c r="T868" s="296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7"/>
      <c r="F869" s="287"/>
      <c r="G869" s="287"/>
      <c r="H869" s="287"/>
      <c r="I869" s="287"/>
      <c r="J869" s="287"/>
      <c r="K869" s="287"/>
      <c r="L869" s="287"/>
      <c r="M869" s="287"/>
      <c r="N869" s="287"/>
      <c r="O869" s="287"/>
      <c r="P869" s="290"/>
      <c r="Q869" s="287"/>
      <c r="R869" s="265"/>
      <c r="S869" s="296"/>
      <c r="T869" s="296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7"/>
      <c r="F870" s="287"/>
      <c r="G870" s="287"/>
      <c r="H870" s="287"/>
      <c r="I870" s="287"/>
      <c r="J870" s="287"/>
      <c r="K870" s="287"/>
      <c r="L870" s="287"/>
      <c r="M870" s="287"/>
      <c r="N870" s="287"/>
      <c r="O870" s="287"/>
      <c r="P870" s="290"/>
      <c r="Q870" s="287"/>
      <c r="R870" s="265"/>
      <c r="S870" s="296"/>
      <c r="T870" s="296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7"/>
      <c r="F871" s="287"/>
      <c r="G871" s="287"/>
      <c r="H871" s="287"/>
      <c r="I871" s="287"/>
      <c r="J871" s="287"/>
      <c r="K871" s="287"/>
      <c r="L871" s="287"/>
      <c r="M871" s="287"/>
      <c r="N871" s="287"/>
      <c r="O871" s="287"/>
      <c r="P871" s="290"/>
      <c r="Q871" s="287"/>
      <c r="R871" s="265"/>
      <c r="S871" s="296"/>
      <c r="T871" s="296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7"/>
      <c r="F872" s="287"/>
      <c r="G872" s="287"/>
      <c r="H872" s="287"/>
      <c r="I872" s="287"/>
      <c r="J872" s="287"/>
      <c r="K872" s="287"/>
      <c r="L872" s="287"/>
      <c r="M872" s="287"/>
      <c r="N872" s="287"/>
      <c r="O872" s="287"/>
      <c r="P872" s="290"/>
      <c r="Q872" s="287"/>
      <c r="R872" s="265"/>
      <c r="S872" s="296"/>
      <c r="T872" s="296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7"/>
      <c r="F873" s="287"/>
      <c r="G873" s="287"/>
      <c r="H873" s="287"/>
      <c r="I873" s="287"/>
      <c r="J873" s="287"/>
      <c r="K873" s="287"/>
      <c r="L873" s="287"/>
      <c r="M873" s="287"/>
      <c r="N873" s="287"/>
      <c r="O873" s="287"/>
      <c r="P873" s="290"/>
      <c r="Q873" s="287"/>
      <c r="R873" s="265"/>
      <c r="S873" s="296"/>
      <c r="T873" s="296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7"/>
      <c r="F874" s="287"/>
      <c r="G874" s="287"/>
      <c r="H874" s="287"/>
      <c r="I874" s="287"/>
      <c r="J874" s="287"/>
      <c r="K874" s="287"/>
      <c r="L874" s="287"/>
      <c r="M874" s="287"/>
      <c r="N874" s="287"/>
      <c r="O874" s="287"/>
      <c r="P874" s="290"/>
      <c r="Q874" s="287"/>
      <c r="R874" s="265"/>
      <c r="S874" s="296"/>
      <c r="T874" s="296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7"/>
      <c r="F875" s="287"/>
      <c r="G875" s="287"/>
      <c r="H875" s="287"/>
      <c r="I875" s="287"/>
      <c r="J875" s="287"/>
      <c r="K875" s="287"/>
      <c r="L875" s="287"/>
      <c r="M875" s="287"/>
      <c r="N875" s="287"/>
      <c r="O875" s="287"/>
      <c r="P875" s="290"/>
      <c r="Q875" s="287"/>
      <c r="R875" s="265"/>
      <c r="S875" s="296"/>
      <c r="T875" s="296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7"/>
      <c r="F876" s="287"/>
      <c r="G876" s="287"/>
      <c r="H876" s="287"/>
      <c r="I876" s="287"/>
      <c r="J876" s="287"/>
      <c r="K876" s="287"/>
      <c r="L876" s="287"/>
      <c r="M876" s="287"/>
      <c r="N876" s="287"/>
      <c r="O876" s="287"/>
      <c r="P876" s="290"/>
      <c r="Q876" s="287"/>
      <c r="R876" s="265"/>
      <c r="S876" s="296"/>
      <c r="T876" s="296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7"/>
      <c r="F877" s="287"/>
      <c r="G877" s="287"/>
      <c r="H877" s="287"/>
      <c r="I877" s="287"/>
      <c r="J877" s="287"/>
      <c r="K877" s="287"/>
      <c r="L877" s="287"/>
      <c r="M877" s="287"/>
      <c r="N877" s="287"/>
      <c r="O877" s="287"/>
      <c r="P877" s="290"/>
      <c r="Q877" s="287"/>
      <c r="R877" s="265"/>
      <c r="S877" s="296"/>
      <c r="T877" s="296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7"/>
      <c r="F878" s="287"/>
      <c r="G878" s="287"/>
      <c r="H878" s="287"/>
      <c r="I878" s="287"/>
      <c r="J878" s="287"/>
      <c r="K878" s="287"/>
      <c r="L878" s="287"/>
      <c r="M878" s="287"/>
      <c r="N878" s="287"/>
      <c r="O878" s="287"/>
      <c r="P878" s="290"/>
      <c r="Q878" s="287"/>
      <c r="R878" s="265"/>
      <c r="S878" s="296"/>
      <c r="T878" s="296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7"/>
      <c r="F879" s="287"/>
      <c r="G879" s="287"/>
      <c r="H879" s="287"/>
      <c r="I879" s="287"/>
      <c r="J879" s="287"/>
      <c r="K879" s="287"/>
      <c r="L879" s="287"/>
      <c r="M879" s="287"/>
      <c r="N879" s="287"/>
      <c r="O879" s="287"/>
      <c r="P879" s="290"/>
      <c r="Q879" s="287"/>
      <c r="R879" s="265"/>
      <c r="S879" s="296"/>
      <c r="T879" s="296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7"/>
      <c r="F880" s="287"/>
      <c r="G880" s="287"/>
      <c r="H880" s="287"/>
      <c r="I880" s="287"/>
      <c r="J880" s="287"/>
      <c r="K880" s="287"/>
      <c r="L880" s="287"/>
      <c r="M880" s="287"/>
      <c r="N880" s="287"/>
      <c r="O880" s="287"/>
      <c r="P880" s="290"/>
      <c r="Q880" s="287"/>
      <c r="R880" s="265"/>
      <c r="S880" s="296"/>
      <c r="T880" s="296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7"/>
      <c r="F881" s="287"/>
      <c r="G881" s="287"/>
      <c r="H881" s="287"/>
      <c r="I881" s="287"/>
      <c r="J881" s="287"/>
      <c r="K881" s="287"/>
      <c r="L881" s="287"/>
      <c r="M881" s="287"/>
      <c r="N881" s="287"/>
      <c r="O881" s="287"/>
      <c r="P881" s="290"/>
      <c r="Q881" s="287"/>
      <c r="R881" s="265"/>
      <c r="S881" s="296"/>
      <c r="T881" s="296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7"/>
      <c r="F882" s="287"/>
      <c r="G882" s="287"/>
      <c r="H882" s="287"/>
      <c r="I882" s="287"/>
      <c r="J882" s="287"/>
      <c r="K882" s="287"/>
      <c r="L882" s="287"/>
      <c r="M882" s="287"/>
      <c r="N882" s="287"/>
      <c r="O882" s="287"/>
      <c r="P882" s="290"/>
      <c r="Q882" s="287"/>
      <c r="R882" s="265"/>
      <c r="S882" s="296"/>
      <c r="T882" s="296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7"/>
      <c r="F883" s="287"/>
      <c r="G883" s="287"/>
      <c r="H883" s="287"/>
      <c r="I883" s="287"/>
      <c r="J883" s="287"/>
      <c r="K883" s="287"/>
      <c r="L883" s="287"/>
      <c r="M883" s="287"/>
      <c r="N883" s="287"/>
      <c r="O883" s="287"/>
      <c r="P883" s="290"/>
      <c r="Q883" s="287"/>
      <c r="R883" s="265"/>
      <c r="S883" s="296"/>
      <c r="T883" s="296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7"/>
      <c r="F884" s="287"/>
      <c r="G884" s="287"/>
      <c r="H884" s="287"/>
      <c r="I884" s="287"/>
      <c r="J884" s="287"/>
      <c r="K884" s="287"/>
      <c r="L884" s="287"/>
      <c r="M884" s="287"/>
      <c r="N884" s="287"/>
      <c r="O884" s="287"/>
      <c r="P884" s="290"/>
      <c r="Q884" s="287"/>
      <c r="R884" s="265"/>
      <c r="S884" s="296"/>
      <c r="T884" s="296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7"/>
      <c r="F885" s="287"/>
      <c r="G885" s="287"/>
      <c r="H885" s="287"/>
      <c r="I885" s="287"/>
      <c r="J885" s="287"/>
      <c r="K885" s="287"/>
      <c r="L885" s="287"/>
      <c r="M885" s="287"/>
      <c r="N885" s="287"/>
      <c r="O885" s="287"/>
      <c r="P885" s="290"/>
      <c r="Q885" s="287"/>
      <c r="R885" s="265"/>
      <c r="S885" s="296"/>
      <c r="T885" s="296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7"/>
      <c r="F886" s="287"/>
      <c r="G886" s="287"/>
      <c r="H886" s="287"/>
      <c r="I886" s="287"/>
      <c r="J886" s="287"/>
      <c r="K886" s="287"/>
      <c r="L886" s="287"/>
      <c r="M886" s="287"/>
      <c r="N886" s="287"/>
      <c r="O886" s="287"/>
      <c r="P886" s="290"/>
      <c r="Q886" s="287"/>
      <c r="R886" s="265"/>
      <c r="S886" s="296"/>
      <c r="T886" s="296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7"/>
      <c r="F887" s="287"/>
      <c r="G887" s="287"/>
      <c r="H887" s="287"/>
      <c r="I887" s="287"/>
      <c r="J887" s="287"/>
      <c r="K887" s="287"/>
      <c r="L887" s="287"/>
      <c r="M887" s="287"/>
      <c r="N887" s="287"/>
      <c r="O887" s="287"/>
      <c r="P887" s="290"/>
      <c r="Q887" s="287"/>
      <c r="R887" s="265"/>
      <c r="S887" s="296"/>
      <c r="T887" s="296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7"/>
      <c r="F888" s="287"/>
      <c r="G888" s="287"/>
      <c r="H888" s="287"/>
      <c r="I888" s="287"/>
      <c r="J888" s="287"/>
      <c r="K888" s="287"/>
      <c r="L888" s="287"/>
      <c r="M888" s="287"/>
      <c r="N888" s="287"/>
      <c r="O888" s="287"/>
      <c r="P888" s="290"/>
      <c r="Q888" s="287"/>
      <c r="R888" s="265"/>
      <c r="S888" s="296"/>
      <c r="T888" s="296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7"/>
      <c r="F889" s="287"/>
      <c r="G889" s="287"/>
      <c r="H889" s="287"/>
      <c r="I889" s="287"/>
      <c r="J889" s="287"/>
      <c r="K889" s="287"/>
      <c r="L889" s="287"/>
      <c r="M889" s="287"/>
      <c r="N889" s="287"/>
      <c r="O889" s="287"/>
      <c r="P889" s="290"/>
      <c r="Q889" s="287"/>
      <c r="R889" s="265"/>
      <c r="S889" s="296"/>
      <c r="T889" s="296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7"/>
      <c r="F890" s="287"/>
      <c r="G890" s="287"/>
      <c r="H890" s="287"/>
      <c r="I890" s="287"/>
      <c r="J890" s="287"/>
      <c r="K890" s="287"/>
      <c r="L890" s="287"/>
      <c r="M890" s="287"/>
      <c r="N890" s="287"/>
      <c r="O890" s="287"/>
      <c r="P890" s="290"/>
      <c r="Q890" s="287"/>
      <c r="R890" s="265"/>
      <c r="S890" s="296"/>
      <c r="T890" s="296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7"/>
      <c r="F891" s="287"/>
      <c r="G891" s="287"/>
      <c r="H891" s="287"/>
      <c r="I891" s="287"/>
      <c r="J891" s="287"/>
      <c r="K891" s="287"/>
      <c r="L891" s="287"/>
      <c r="M891" s="287"/>
      <c r="N891" s="287"/>
      <c r="O891" s="287"/>
      <c r="P891" s="290"/>
      <c r="Q891" s="287"/>
      <c r="R891" s="265"/>
      <c r="S891" s="296"/>
      <c r="T891" s="296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7"/>
      <c r="F892" s="287"/>
      <c r="G892" s="287"/>
      <c r="H892" s="287"/>
      <c r="I892" s="287"/>
      <c r="J892" s="287"/>
      <c r="K892" s="287"/>
      <c r="L892" s="287"/>
      <c r="M892" s="287"/>
      <c r="N892" s="287"/>
      <c r="O892" s="287"/>
      <c r="P892" s="290"/>
      <c r="Q892" s="287"/>
      <c r="R892" s="265"/>
      <c r="S892" s="296"/>
      <c r="T892" s="296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7"/>
      <c r="F893" s="287"/>
      <c r="G893" s="287"/>
      <c r="H893" s="287"/>
      <c r="I893" s="287"/>
      <c r="J893" s="287"/>
      <c r="K893" s="287"/>
      <c r="L893" s="287"/>
      <c r="M893" s="287"/>
      <c r="N893" s="287"/>
      <c r="O893" s="287"/>
      <c r="P893" s="290"/>
      <c r="Q893" s="287"/>
      <c r="R893" s="265"/>
      <c r="S893" s="296"/>
      <c r="T893" s="296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7"/>
      <c r="F894" s="287"/>
      <c r="G894" s="287"/>
      <c r="H894" s="287"/>
      <c r="I894" s="287"/>
      <c r="J894" s="287"/>
      <c r="K894" s="287"/>
      <c r="L894" s="287"/>
      <c r="M894" s="287"/>
      <c r="N894" s="287"/>
      <c r="O894" s="287"/>
      <c r="P894" s="290"/>
      <c r="Q894" s="287"/>
      <c r="R894" s="265"/>
      <c r="S894" s="296"/>
      <c r="T894" s="296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7"/>
      <c r="F895" s="287"/>
      <c r="G895" s="287"/>
      <c r="H895" s="287"/>
      <c r="I895" s="287"/>
      <c r="J895" s="287"/>
      <c r="K895" s="287"/>
      <c r="L895" s="287"/>
      <c r="M895" s="287"/>
      <c r="N895" s="287"/>
      <c r="O895" s="287"/>
      <c r="P895" s="290"/>
      <c r="Q895" s="287"/>
      <c r="R895" s="265"/>
      <c r="S895" s="296"/>
      <c r="T895" s="296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7"/>
      <c r="F896" s="287"/>
      <c r="G896" s="287"/>
      <c r="H896" s="287"/>
      <c r="I896" s="287"/>
      <c r="J896" s="287"/>
      <c r="K896" s="287"/>
      <c r="L896" s="287"/>
      <c r="M896" s="287"/>
      <c r="N896" s="287"/>
      <c r="O896" s="287"/>
      <c r="P896" s="290"/>
      <c r="Q896" s="287"/>
      <c r="R896" s="265"/>
      <c r="S896" s="296"/>
      <c r="T896" s="296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7"/>
      <c r="F897" s="287"/>
      <c r="G897" s="287"/>
      <c r="H897" s="287"/>
      <c r="I897" s="287"/>
      <c r="J897" s="287"/>
      <c r="K897" s="287"/>
      <c r="L897" s="287"/>
      <c r="M897" s="287"/>
      <c r="N897" s="287"/>
      <c r="O897" s="287"/>
      <c r="P897" s="290"/>
      <c r="Q897" s="287"/>
      <c r="R897" s="265"/>
      <c r="S897" s="296"/>
      <c r="T897" s="296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7"/>
      <c r="F898" s="287"/>
      <c r="G898" s="287"/>
      <c r="H898" s="287"/>
      <c r="I898" s="287"/>
      <c r="J898" s="287"/>
      <c r="K898" s="287"/>
      <c r="L898" s="287"/>
      <c r="M898" s="287"/>
      <c r="N898" s="287"/>
      <c r="O898" s="287"/>
      <c r="P898" s="290"/>
      <c r="Q898" s="287"/>
      <c r="R898" s="265"/>
      <c r="S898" s="296"/>
      <c r="T898" s="296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7"/>
      <c r="F899" s="287"/>
      <c r="G899" s="287"/>
      <c r="H899" s="287"/>
      <c r="I899" s="287"/>
      <c r="J899" s="287"/>
      <c r="K899" s="287"/>
      <c r="L899" s="287"/>
      <c r="M899" s="287"/>
      <c r="N899" s="287"/>
      <c r="O899" s="287"/>
      <c r="P899" s="290"/>
      <c r="Q899" s="287"/>
      <c r="R899" s="265"/>
      <c r="S899" s="296"/>
      <c r="T899" s="296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7"/>
      <c r="F900" s="287"/>
      <c r="G900" s="287"/>
      <c r="H900" s="287"/>
      <c r="I900" s="287"/>
      <c r="J900" s="287"/>
      <c r="K900" s="287"/>
      <c r="L900" s="287"/>
      <c r="M900" s="287"/>
      <c r="N900" s="287"/>
      <c r="O900" s="287"/>
      <c r="P900" s="290"/>
      <c r="Q900" s="287"/>
      <c r="R900" s="265"/>
      <c r="S900" s="296"/>
      <c r="T900" s="296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7"/>
      <c r="F901" s="287"/>
      <c r="G901" s="287"/>
      <c r="H901" s="287"/>
      <c r="I901" s="287"/>
      <c r="J901" s="287"/>
      <c r="K901" s="287"/>
      <c r="L901" s="287"/>
      <c r="M901" s="287"/>
      <c r="N901" s="287"/>
      <c r="O901" s="287"/>
      <c r="P901" s="290"/>
      <c r="Q901" s="287"/>
      <c r="R901" s="265"/>
      <c r="S901" s="296"/>
      <c r="T901" s="296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7"/>
      <c r="F902" s="287"/>
      <c r="G902" s="287"/>
      <c r="H902" s="287"/>
      <c r="I902" s="287"/>
      <c r="J902" s="287"/>
      <c r="K902" s="287"/>
      <c r="L902" s="287"/>
      <c r="M902" s="287"/>
      <c r="N902" s="287"/>
      <c r="O902" s="287"/>
      <c r="P902" s="290"/>
      <c r="Q902" s="287"/>
      <c r="R902" s="265"/>
      <c r="S902" s="296"/>
      <c r="T902" s="296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7"/>
      <c r="F903" s="287"/>
      <c r="G903" s="287"/>
      <c r="H903" s="287"/>
      <c r="I903" s="287"/>
      <c r="J903" s="287"/>
      <c r="K903" s="287"/>
      <c r="L903" s="287"/>
      <c r="M903" s="287"/>
      <c r="N903" s="287"/>
      <c r="O903" s="287"/>
      <c r="P903" s="290"/>
      <c r="Q903" s="287"/>
      <c r="R903" s="265"/>
      <c r="S903" s="296"/>
      <c r="T903" s="296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7"/>
      <c r="F904" s="287"/>
      <c r="G904" s="287"/>
      <c r="H904" s="287"/>
      <c r="I904" s="287"/>
      <c r="J904" s="287"/>
      <c r="K904" s="287"/>
      <c r="L904" s="287"/>
      <c r="M904" s="287"/>
      <c r="N904" s="287"/>
      <c r="O904" s="287"/>
      <c r="P904" s="290"/>
      <c r="Q904" s="287"/>
      <c r="R904" s="265"/>
      <c r="S904" s="296"/>
      <c r="T904" s="296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7"/>
      <c r="F905" s="287"/>
      <c r="G905" s="287"/>
      <c r="H905" s="287"/>
      <c r="I905" s="287"/>
      <c r="J905" s="287"/>
      <c r="K905" s="287"/>
      <c r="L905" s="287"/>
      <c r="M905" s="287"/>
      <c r="N905" s="287"/>
      <c r="O905" s="287"/>
      <c r="P905" s="290"/>
      <c r="Q905" s="287"/>
      <c r="R905" s="265"/>
      <c r="S905" s="296"/>
      <c r="T905" s="296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7"/>
      <c r="F906" s="287"/>
      <c r="G906" s="287"/>
      <c r="H906" s="287"/>
      <c r="I906" s="287"/>
      <c r="J906" s="287"/>
      <c r="K906" s="287"/>
      <c r="L906" s="287"/>
      <c r="M906" s="287"/>
      <c r="N906" s="287"/>
      <c r="O906" s="287"/>
      <c r="P906" s="290"/>
      <c r="Q906" s="287"/>
      <c r="R906" s="265"/>
      <c r="S906" s="296"/>
      <c r="T906" s="296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7"/>
      <c r="F907" s="287"/>
      <c r="G907" s="287"/>
      <c r="H907" s="287"/>
      <c r="I907" s="287"/>
      <c r="J907" s="287"/>
      <c r="K907" s="287"/>
      <c r="L907" s="287"/>
      <c r="M907" s="287"/>
      <c r="N907" s="287"/>
      <c r="O907" s="287"/>
      <c r="P907" s="290"/>
      <c r="Q907" s="287"/>
      <c r="R907" s="265"/>
      <c r="S907" s="296"/>
      <c r="T907" s="296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7"/>
      <c r="F908" s="287"/>
      <c r="G908" s="287"/>
      <c r="H908" s="287"/>
      <c r="I908" s="287"/>
      <c r="J908" s="287"/>
      <c r="K908" s="287"/>
      <c r="L908" s="287"/>
      <c r="M908" s="287"/>
      <c r="N908" s="287"/>
      <c r="O908" s="287"/>
      <c r="P908" s="290"/>
      <c r="Q908" s="287"/>
      <c r="R908" s="265"/>
      <c r="S908" s="296"/>
      <c r="T908" s="296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7"/>
      <c r="F909" s="287"/>
      <c r="G909" s="287"/>
      <c r="H909" s="287"/>
      <c r="I909" s="287"/>
      <c r="J909" s="287"/>
      <c r="K909" s="287"/>
      <c r="L909" s="287"/>
      <c r="M909" s="287"/>
      <c r="N909" s="287"/>
      <c r="O909" s="287"/>
      <c r="P909" s="290"/>
      <c r="Q909" s="287"/>
      <c r="R909" s="265"/>
      <c r="S909" s="296"/>
      <c r="T909" s="296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7"/>
      <c r="F910" s="287"/>
      <c r="G910" s="287"/>
      <c r="H910" s="287"/>
      <c r="I910" s="287"/>
      <c r="J910" s="287"/>
      <c r="K910" s="287"/>
      <c r="L910" s="287"/>
      <c r="M910" s="287"/>
      <c r="N910" s="287"/>
      <c r="O910" s="287"/>
      <c r="P910" s="290"/>
      <c r="Q910" s="287"/>
      <c r="R910" s="265"/>
      <c r="S910" s="296"/>
      <c r="T910" s="296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7"/>
      <c r="F911" s="287"/>
      <c r="G911" s="287"/>
      <c r="H911" s="287"/>
      <c r="I911" s="287"/>
      <c r="J911" s="287"/>
      <c r="K911" s="287"/>
      <c r="L911" s="287"/>
      <c r="M911" s="287"/>
      <c r="N911" s="287"/>
      <c r="O911" s="287"/>
      <c r="P911" s="290"/>
      <c r="Q911" s="287"/>
      <c r="R911" s="265"/>
      <c r="S911" s="296"/>
      <c r="T911" s="296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7"/>
      <c r="F912" s="287"/>
      <c r="G912" s="287"/>
      <c r="H912" s="287"/>
      <c r="I912" s="287"/>
      <c r="J912" s="287"/>
      <c r="K912" s="287"/>
      <c r="L912" s="287"/>
      <c r="M912" s="287"/>
      <c r="N912" s="287"/>
      <c r="O912" s="287"/>
      <c r="P912" s="290"/>
      <c r="Q912" s="287"/>
      <c r="R912" s="265"/>
      <c r="S912" s="296"/>
      <c r="T912" s="296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7"/>
      <c r="F913" s="287"/>
      <c r="G913" s="287"/>
      <c r="H913" s="287"/>
      <c r="I913" s="287"/>
      <c r="J913" s="287"/>
      <c r="K913" s="287"/>
      <c r="L913" s="287"/>
      <c r="M913" s="287"/>
      <c r="N913" s="287"/>
      <c r="O913" s="287"/>
      <c r="P913" s="290"/>
      <c r="Q913" s="287"/>
      <c r="R913" s="265"/>
      <c r="S913" s="296"/>
      <c r="T913" s="296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7"/>
      <c r="F914" s="287"/>
      <c r="G914" s="287"/>
      <c r="H914" s="287"/>
      <c r="I914" s="287"/>
      <c r="J914" s="287"/>
      <c r="K914" s="287"/>
      <c r="L914" s="287"/>
      <c r="M914" s="287"/>
      <c r="N914" s="287"/>
      <c r="O914" s="287"/>
      <c r="P914" s="290"/>
      <c r="Q914" s="287"/>
      <c r="R914" s="265"/>
      <c r="S914" s="296"/>
      <c r="T914" s="296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7"/>
      <c r="F915" s="287"/>
      <c r="G915" s="287"/>
      <c r="H915" s="287"/>
      <c r="I915" s="287"/>
      <c r="J915" s="287"/>
      <c r="K915" s="287"/>
      <c r="L915" s="287"/>
      <c r="M915" s="287"/>
      <c r="N915" s="287"/>
      <c r="O915" s="287"/>
      <c r="P915" s="290"/>
      <c r="Q915" s="287"/>
      <c r="R915" s="265"/>
      <c r="S915" s="296"/>
      <c r="T915" s="296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7"/>
      <c r="F916" s="287"/>
      <c r="G916" s="287"/>
      <c r="H916" s="287"/>
      <c r="I916" s="287"/>
      <c r="J916" s="287"/>
      <c r="K916" s="287"/>
      <c r="L916" s="287"/>
      <c r="M916" s="287"/>
      <c r="N916" s="287"/>
      <c r="O916" s="287"/>
      <c r="P916" s="290"/>
      <c r="Q916" s="287"/>
      <c r="R916" s="265"/>
      <c r="S916" s="296"/>
      <c r="T916" s="296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7"/>
      <c r="F917" s="287"/>
      <c r="G917" s="287"/>
      <c r="H917" s="287"/>
      <c r="I917" s="287"/>
      <c r="J917" s="287"/>
      <c r="K917" s="287"/>
      <c r="L917" s="287"/>
      <c r="M917" s="287"/>
      <c r="N917" s="287"/>
      <c r="O917" s="287"/>
      <c r="P917" s="290"/>
      <c r="Q917" s="287"/>
      <c r="R917" s="265"/>
      <c r="S917" s="296"/>
      <c r="T917" s="296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7"/>
      <c r="F918" s="287"/>
      <c r="G918" s="287"/>
      <c r="H918" s="287"/>
      <c r="I918" s="287"/>
      <c r="J918" s="287"/>
      <c r="K918" s="287"/>
      <c r="L918" s="287"/>
      <c r="M918" s="287"/>
      <c r="N918" s="287"/>
      <c r="O918" s="287"/>
      <c r="P918" s="290"/>
      <c r="Q918" s="287"/>
      <c r="R918" s="265"/>
      <c r="S918" s="296"/>
      <c r="T918" s="296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7"/>
      <c r="F919" s="287"/>
      <c r="G919" s="287"/>
      <c r="H919" s="287"/>
      <c r="I919" s="287"/>
      <c r="J919" s="287"/>
      <c r="K919" s="287"/>
      <c r="L919" s="287"/>
      <c r="M919" s="287"/>
      <c r="N919" s="287"/>
      <c r="O919" s="287"/>
      <c r="P919" s="290"/>
      <c r="Q919" s="287"/>
      <c r="R919" s="265"/>
      <c r="S919" s="296"/>
      <c r="T919" s="296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7"/>
      <c r="F920" s="287"/>
      <c r="G920" s="287"/>
      <c r="H920" s="287"/>
      <c r="I920" s="287"/>
      <c r="J920" s="287"/>
      <c r="K920" s="287"/>
      <c r="L920" s="287"/>
      <c r="M920" s="287"/>
      <c r="N920" s="287"/>
      <c r="O920" s="287"/>
      <c r="P920" s="290"/>
      <c r="Q920" s="287"/>
      <c r="R920" s="265"/>
      <c r="S920" s="296"/>
      <c r="T920" s="296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7"/>
      <c r="F921" s="287"/>
      <c r="G921" s="287"/>
      <c r="H921" s="287"/>
      <c r="I921" s="287"/>
      <c r="J921" s="287"/>
      <c r="K921" s="287"/>
      <c r="L921" s="287"/>
      <c r="M921" s="287"/>
      <c r="N921" s="287"/>
      <c r="O921" s="287"/>
      <c r="P921" s="290"/>
      <c r="Q921" s="287"/>
      <c r="R921" s="265"/>
      <c r="S921" s="296"/>
      <c r="T921" s="296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7"/>
      <c r="F922" s="287"/>
      <c r="G922" s="287"/>
      <c r="H922" s="287"/>
      <c r="I922" s="287"/>
      <c r="J922" s="287"/>
      <c r="K922" s="287"/>
      <c r="L922" s="287"/>
      <c r="M922" s="287"/>
      <c r="N922" s="287"/>
      <c r="O922" s="287"/>
      <c r="P922" s="290"/>
      <c r="Q922" s="287"/>
      <c r="R922" s="265"/>
      <c r="S922" s="296"/>
      <c r="T922" s="296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7"/>
      <c r="F923" s="287"/>
      <c r="G923" s="287"/>
      <c r="H923" s="287"/>
      <c r="I923" s="287"/>
      <c r="J923" s="287"/>
      <c r="K923" s="287"/>
      <c r="L923" s="287"/>
      <c r="M923" s="287"/>
      <c r="N923" s="287"/>
      <c r="O923" s="287"/>
      <c r="P923" s="290"/>
      <c r="Q923" s="287"/>
      <c r="R923" s="265"/>
      <c r="S923" s="296"/>
      <c r="T923" s="296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7"/>
      <c r="F924" s="287"/>
      <c r="G924" s="287"/>
      <c r="H924" s="287"/>
      <c r="I924" s="287"/>
      <c r="J924" s="287"/>
      <c r="K924" s="287"/>
      <c r="L924" s="287"/>
      <c r="M924" s="287"/>
      <c r="N924" s="287"/>
      <c r="O924" s="287"/>
      <c r="P924" s="290"/>
      <c r="Q924" s="287"/>
      <c r="R924" s="265"/>
      <c r="S924" s="296"/>
      <c r="T924" s="296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7"/>
      <c r="F925" s="287"/>
      <c r="G925" s="287"/>
      <c r="H925" s="287"/>
      <c r="I925" s="287"/>
      <c r="J925" s="287"/>
      <c r="K925" s="287"/>
      <c r="L925" s="287"/>
      <c r="M925" s="287"/>
      <c r="N925" s="287"/>
      <c r="O925" s="287"/>
      <c r="P925" s="290"/>
      <c r="Q925" s="287"/>
      <c r="R925" s="265"/>
      <c r="S925" s="296"/>
      <c r="T925" s="296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7"/>
      <c r="F926" s="287"/>
      <c r="G926" s="287"/>
      <c r="H926" s="287"/>
      <c r="I926" s="287"/>
      <c r="J926" s="287"/>
      <c r="K926" s="287"/>
      <c r="L926" s="287"/>
      <c r="M926" s="287"/>
      <c r="N926" s="287"/>
      <c r="O926" s="287"/>
      <c r="P926" s="290"/>
      <c r="Q926" s="287"/>
      <c r="R926" s="265"/>
      <c r="S926" s="296"/>
      <c r="T926" s="296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7"/>
      <c r="F927" s="287"/>
      <c r="G927" s="287"/>
      <c r="H927" s="287"/>
      <c r="I927" s="287"/>
      <c r="J927" s="287"/>
      <c r="K927" s="287"/>
      <c r="L927" s="287"/>
      <c r="M927" s="287"/>
      <c r="N927" s="287"/>
      <c r="O927" s="287"/>
      <c r="P927" s="290"/>
      <c r="Q927" s="287"/>
      <c r="R927" s="265"/>
      <c r="S927" s="296"/>
      <c r="T927" s="296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7"/>
      <c r="F928" s="287"/>
      <c r="G928" s="287"/>
      <c r="H928" s="287"/>
      <c r="I928" s="287"/>
      <c r="J928" s="287"/>
      <c r="K928" s="287"/>
      <c r="L928" s="287"/>
      <c r="M928" s="287"/>
      <c r="N928" s="287"/>
      <c r="O928" s="287"/>
      <c r="P928" s="290"/>
      <c r="Q928" s="287"/>
      <c r="R928" s="265"/>
      <c r="S928" s="296"/>
      <c r="T928" s="296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7"/>
      <c r="F929" s="287"/>
      <c r="G929" s="287"/>
      <c r="H929" s="287"/>
      <c r="I929" s="287"/>
      <c r="J929" s="287"/>
      <c r="K929" s="287"/>
      <c r="L929" s="287"/>
      <c r="M929" s="287"/>
      <c r="N929" s="287"/>
      <c r="O929" s="287"/>
      <c r="P929" s="290"/>
      <c r="Q929" s="287"/>
      <c r="R929" s="265"/>
      <c r="S929" s="296"/>
      <c r="T929" s="296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7"/>
      <c r="F930" s="287"/>
      <c r="G930" s="287"/>
      <c r="H930" s="287"/>
      <c r="I930" s="287"/>
      <c r="J930" s="287"/>
      <c r="K930" s="287"/>
      <c r="L930" s="287"/>
      <c r="M930" s="287"/>
      <c r="N930" s="287"/>
      <c r="O930" s="287"/>
      <c r="P930" s="290"/>
      <c r="Q930" s="287"/>
      <c r="R930" s="265"/>
      <c r="S930" s="296"/>
      <c r="T930" s="296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7"/>
      <c r="F931" s="287"/>
      <c r="G931" s="287"/>
      <c r="H931" s="287"/>
      <c r="I931" s="287"/>
      <c r="J931" s="287"/>
      <c r="K931" s="287"/>
      <c r="L931" s="287"/>
      <c r="M931" s="287"/>
      <c r="N931" s="287"/>
      <c r="O931" s="287"/>
      <c r="P931" s="290"/>
      <c r="Q931" s="287"/>
      <c r="R931" s="265"/>
      <c r="S931" s="296"/>
      <c r="T931" s="296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7"/>
      <c r="F932" s="287"/>
      <c r="G932" s="287"/>
      <c r="H932" s="287"/>
      <c r="I932" s="287"/>
      <c r="J932" s="287"/>
      <c r="K932" s="287"/>
      <c r="L932" s="287"/>
      <c r="M932" s="287"/>
      <c r="N932" s="287"/>
      <c r="O932" s="287"/>
      <c r="P932" s="290"/>
      <c r="Q932" s="287"/>
      <c r="R932" s="265"/>
      <c r="S932" s="296"/>
      <c r="T932" s="296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7"/>
      <c r="F933" s="287"/>
      <c r="G933" s="287"/>
      <c r="H933" s="287"/>
      <c r="I933" s="287"/>
      <c r="J933" s="287"/>
      <c r="K933" s="287"/>
      <c r="L933" s="287"/>
      <c r="M933" s="287"/>
      <c r="N933" s="287"/>
      <c r="O933" s="287"/>
      <c r="P933" s="290"/>
      <c r="Q933" s="287"/>
      <c r="R933" s="265"/>
      <c r="S933" s="296"/>
      <c r="T933" s="296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7"/>
      <c r="F934" s="287"/>
      <c r="G934" s="287"/>
      <c r="H934" s="287"/>
      <c r="I934" s="287"/>
      <c r="J934" s="287"/>
      <c r="K934" s="287"/>
      <c r="L934" s="287"/>
      <c r="M934" s="287"/>
      <c r="N934" s="287"/>
      <c r="O934" s="287"/>
      <c r="P934" s="290"/>
      <c r="Q934" s="287"/>
      <c r="R934" s="265"/>
      <c r="S934" s="296"/>
      <c r="T934" s="296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7"/>
      <c r="F935" s="287"/>
      <c r="G935" s="287"/>
      <c r="H935" s="287"/>
      <c r="I935" s="287"/>
      <c r="J935" s="287"/>
      <c r="K935" s="287"/>
      <c r="L935" s="287"/>
      <c r="M935" s="287"/>
      <c r="N935" s="287"/>
      <c r="O935" s="287"/>
      <c r="P935" s="290"/>
      <c r="Q935" s="287"/>
      <c r="R935" s="265"/>
      <c r="S935" s="296"/>
      <c r="T935" s="296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7"/>
      <c r="F936" s="287"/>
      <c r="G936" s="287"/>
      <c r="H936" s="287"/>
      <c r="I936" s="287"/>
      <c r="J936" s="287"/>
      <c r="K936" s="287"/>
      <c r="L936" s="287"/>
      <c r="M936" s="287"/>
      <c r="N936" s="287"/>
      <c r="O936" s="287"/>
      <c r="P936" s="290"/>
      <c r="Q936" s="287"/>
      <c r="R936" s="265"/>
      <c r="S936" s="296"/>
      <c r="T936" s="296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7"/>
      <c r="F937" s="287"/>
      <c r="G937" s="287"/>
      <c r="H937" s="287"/>
      <c r="I937" s="287"/>
      <c r="J937" s="287"/>
      <c r="K937" s="287"/>
      <c r="L937" s="287"/>
      <c r="M937" s="287"/>
      <c r="N937" s="287"/>
      <c r="O937" s="287"/>
      <c r="P937" s="290"/>
      <c r="Q937" s="287"/>
      <c r="R937" s="265"/>
      <c r="S937" s="296"/>
      <c r="T937" s="296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7"/>
      <c r="F938" s="287"/>
      <c r="G938" s="287"/>
      <c r="H938" s="287"/>
      <c r="I938" s="287"/>
      <c r="J938" s="287"/>
      <c r="K938" s="287"/>
      <c r="L938" s="287"/>
      <c r="M938" s="287"/>
      <c r="N938" s="287"/>
      <c r="O938" s="287"/>
      <c r="P938" s="290"/>
      <c r="Q938" s="287"/>
      <c r="R938" s="265"/>
      <c r="S938" s="296"/>
      <c r="T938" s="296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7"/>
      <c r="F939" s="287"/>
      <c r="G939" s="287"/>
      <c r="H939" s="287"/>
      <c r="I939" s="287"/>
      <c r="J939" s="287"/>
      <c r="K939" s="287"/>
      <c r="L939" s="287"/>
      <c r="M939" s="287"/>
      <c r="N939" s="287"/>
      <c r="O939" s="287"/>
      <c r="P939" s="290"/>
      <c r="Q939" s="287"/>
      <c r="R939" s="265"/>
      <c r="S939" s="296"/>
      <c r="T939" s="296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7"/>
      <c r="F940" s="287"/>
      <c r="G940" s="287"/>
      <c r="H940" s="287"/>
      <c r="I940" s="287"/>
      <c r="J940" s="287"/>
      <c r="K940" s="287"/>
      <c r="L940" s="287"/>
      <c r="M940" s="287"/>
      <c r="N940" s="287"/>
      <c r="O940" s="287"/>
      <c r="P940" s="290"/>
      <c r="Q940" s="287"/>
      <c r="R940" s="265"/>
      <c r="S940" s="296"/>
      <c r="T940" s="296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7"/>
      <c r="F941" s="287"/>
      <c r="G941" s="287"/>
      <c r="H941" s="287"/>
      <c r="I941" s="287"/>
      <c r="J941" s="287"/>
      <c r="K941" s="287"/>
      <c r="L941" s="287"/>
      <c r="M941" s="287"/>
      <c r="N941" s="287"/>
      <c r="O941" s="287"/>
      <c r="P941" s="290"/>
      <c r="Q941" s="287"/>
      <c r="R941" s="265"/>
      <c r="S941" s="296"/>
      <c r="T941" s="296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7"/>
      <c r="F942" s="287"/>
      <c r="G942" s="287"/>
      <c r="H942" s="287"/>
      <c r="I942" s="287"/>
      <c r="J942" s="287"/>
      <c r="K942" s="287"/>
      <c r="L942" s="287"/>
      <c r="M942" s="287"/>
      <c r="N942" s="287"/>
      <c r="O942" s="287"/>
      <c r="P942" s="290"/>
      <c r="Q942" s="287"/>
      <c r="R942" s="265"/>
      <c r="S942" s="296"/>
      <c r="T942" s="296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7"/>
      <c r="F943" s="287"/>
      <c r="G943" s="287"/>
      <c r="H943" s="287"/>
      <c r="I943" s="287"/>
      <c r="J943" s="287"/>
      <c r="K943" s="287"/>
      <c r="L943" s="287"/>
      <c r="M943" s="287"/>
      <c r="N943" s="287"/>
      <c r="O943" s="287"/>
      <c r="P943" s="290"/>
      <c r="Q943" s="287"/>
      <c r="R943" s="265"/>
      <c r="S943" s="296"/>
      <c r="T943" s="296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7"/>
      <c r="F944" s="287"/>
      <c r="G944" s="287"/>
      <c r="H944" s="287"/>
      <c r="I944" s="287"/>
      <c r="J944" s="287"/>
      <c r="K944" s="287"/>
      <c r="L944" s="287"/>
      <c r="M944" s="287"/>
      <c r="N944" s="287"/>
      <c r="O944" s="287"/>
      <c r="P944" s="290"/>
      <c r="Q944" s="287"/>
      <c r="R944" s="265"/>
      <c r="S944" s="296"/>
      <c r="T944" s="296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7"/>
      <c r="F945" s="287"/>
      <c r="G945" s="287"/>
      <c r="H945" s="287"/>
      <c r="I945" s="287"/>
      <c r="J945" s="287"/>
      <c r="K945" s="287"/>
      <c r="L945" s="287"/>
      <c r="M945" s="287"/>
      <c r="N945" s="287"/>
      <c r="O945" s="287"/>
      <c r="P945" s="290"/>
      <c r="Q945" s="287"/>
      <c r="R945" s="265"/>
      <c r="S945" s="296"/>
      <c r="T945" s="296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7"/>
      <c r="F946" s="287"/>
      <c r="G946" s="287"/>
      <c r="H946" s="287"/>
      <c r="I946" s="287"/>
      <c r="J946" s="287"/>
      <c r="K946" s="287"/>
      <c r="L946" s="287"/>
      <c r="M946" s="287"/>
      <c r="N946" s="287"/>
      <c r="O946" s="287"/>
      <c r="P946" s="290"/>
      <c r="Q946" s="287"/>
      <c r="R946" s="265"/>
      <c r="S946" s="296"/>
      <c r="T946" s="296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7"/>
      <c r="F947" s="287"/>
      <c r="G947" s="287"/>
      <c r="H947" s="287"/>
      <c r="I947" s="287"/>
      <c r="J947" s="287"/>
      <c r="K947" s="287"/>
      <c r="L947" s="287"/>
      <c r="M947" s="287"/>
      <c r="N947" s="287"/>
      <c r="O947" s="287"/>
      <c r="P947" s="290"/>
      <c r="Q947" s="287"/>
      <c r="R947" s="265"/>
      <c r="S947" s="296"/>
      <c r="T947" s="296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7"/>
      <c r="F948" s="287"/>
      <c r="G948" s="287"/>
      <c r="H948" s="287"/>
      <c r="I948" s="287"/>
      <c r="J948" s="287"/>
      <c r="K948" s="287"/>
      <c r="L948" s="287"/>
      <c r="M948" s="287"/>
      <c r="N948" s="287"/>
      <c r="O948" s="287"/>
      <c r="P948" s="290"/>
      <c r="Q948" s="287"/>
      <c r="R948" s="265"/>
      <c r="S948" s="296"/>
      <c r="T948" s="296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7"/>
      <c r="F949" s="287"/>
      <c r="G949" s="287"/>
      <c r="H949" s="287"/>
      <c r="I949" s="287"/>
      <c r="J949" s="287"/>
      <c r="K949" s="287"/>
      <c r="L949" s="287"/>
      <c r="M949" s="287"/>
      <c r="N949" s="287"/>
      <c r="O949" s="287"/>
      <c r="P949" s="290"/>
      <c r="Q949" s="287"/>
      <c r="R949" s="265"/>
      <c r="S949" s="296"/>
      <c r="T949" s="296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7"/>
      <c r="F950" s="287"/>
      <c r="G950" s="287"/>
      <c r="H950" s="287"/>
      <c r="I950" s="287"/>
      <c r="J950" s="287"/>
      <c r="K950" s="287"/>
      <c r="L950" s="287"/>
      <c r="M950" s="287"/>
      <c r="N950" s="287"/>
      <c r="O950" s="287"/>
      <c r="P950" s="290"/>
      <c r="Q950" s="287"/>
      <c r="R950" s="265"/>
      <c r="S950" s="296"/>
      <c r="T950" s="296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7"/>
      <c r="F951" s="287"/>
      <c r="G951" s="287"/>
      <c r="H951" s="287"/>
      <c r="I951" s="287"/>
      <c r="J951" s="287"/>
      <c r="K951" s="287"/>
      <c r="L951" s="287"/>
      <c r="M951" s="287"/>
      <c r="N951" s="287"/>
      <c r="O951" s="287"/>
      <c r="P951" s="290"/>
      <c r="Q951" s="287"/>
      <c r="R951" s="265"/>
      <c r="S951" s="296"/>
      <c r="T951" s="296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7"/>
      <c r="F952" s="287"/>
      <c r="G952" s="287"/>
      <c r="H952" s="287"/>
      <c r="I952" s="287"/>
      <c r="J952" s="287"/>
      <c r="K952" s="287"/>
      <c r="L952" s="287"/>
      <c r="M952" s="287"/>
      <c r="N952" s="287"/>
      <c r="O952" s="287"/>
      <c r="P952" s="290"/>
      <c r="Q952" s="287"/>
      <c r="R952" s="265"/>
      <c r="S952" s="296"/>
      <c r="T952" s="296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7"/>
      <c r="F953" s="287"/>
      <c r="G953" s="287"/>
      <c r="H953" s="287"/>
      <c r="I953" s="287"/>
      <c r="J953" s="287"/>
      <c r="K953" s="287"/>
      <c r="L953" s="287"/>
      <c r="M953" s="287"/>
      <c r="N953" s="287"/>
      <c r="O953" s="287"/>
      <c r="P953" s="290"/>
      <c r="Q953" s="287"/>
      <c r="R953" s="265"/>
      <c r="S953" s="296"/>
      <c r="T953" s="296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7"/>
      <c r="F954" s="287"/>
      <c r="G954" s="287"/>
      <c r="H954" s="287"/>
      <c r="I954" s="287"/>
      <c r="J954" s="287"/>
      <c r="K954" s="287"/>
      <c r="L954" s="287"/>
      <c r="M954" s="287"/>
      <c r="N954" s="287"/>
      <c r="O954" s="287"/>
      <c r="P954" s="290"/>
      <c r="Q954" s="287"/>
      <c r="R954" s="265"/>
      <c r="S954" s="296"/>
      <c r="T954" s="296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7"/>
      <c r="F955" s="287"/>
      <c r="G955" s="287"/>
      <c r="H955" s="287"/>
      <c r="I955" s="287"/>
      <c r="J955" s="287"/>
      <c r="K955" s="287"/>
      <c r="L955" s="287"/>
      <c r="M955" s="287"/>
      <c r="N955" s="287"/>
      <c r="O955" s="287"/>
      <c r="P955" s="290"/>
      <c r="Q955" s="287"/>
      <c r="R955" s="265"/>
      <c r="S955" s="296"/>
      <c r="T955" s="296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7"/>
      <c r="F956" s="287"/>
      <c r="G956" s="287"/>
      <c r="H956" s="287"/>
      <c r="I956" s="287"/>
      <c r="J956" s="287"/>
      <c r="K956" s="287"/>
      <c r="L956" s="287"/>
      <c r="M956" s="287"/>
      <c r="N956" s="287"/>
      <c r="O956" s="287"/>
      <c r="P956" s="290"/>
      <c r="Q956" s="287"/>
      <c r="R956" s="265"/>
      <c r="S956" s="296"/>
      <c r="T956" s="296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7"/>
      <c r="F957" s="287"/>
      <c r="G957" s="287"/>
      <c r="H957" s="287"/>
      <c r="I957" s="287"/>
      <c r="J957" s="287"/>
      <c r="K957" s="287"/>
      <c r="L957" s="287"/>
      <c r="M957" s="287"/>
      <c r="N957" s="287"/>
      <c r="O957" s="287"/>
      <c r="P957" s="290"/>
      <c r="Q957" s="287"/>
      <c r="R957" s="265"/>
      <c r="S957" s="296"/>
      <c r="T957" s="296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7"/>
      <c r="F958" s="287"/>
      <c r="G958" s="287"/>
      <c r="H958" s="287"/>
      <c r="I958" s="287"/>
      <c r="J958" s="287"/>
      <c r="K958" s="287"/>
      <c r="L958" s="287"/>
      <c r="M958" s="287"/>
      <c r="N958" s="287"/>
      <c r="O958" s="287"/>
      <c r="P958" s="290"/>
      <c r="Q958" s="287"/>
      <c r="R958" s="265"/>
      <c r="S958" s="296"/>
      <c r="T958" s="296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7"/>
      <c r="F959" s="287"/>
      <c r="G959" s="287"/>
      <c r="H959" s="287"/>
      <c r="I959" s="287"/>
      <c r="J959" s="287"/>
      <c r="K959" s="287"/>
      <c r="L959" s="287"/>
      <c r="M959" s="287"/>
      <c r="N959" s="287"/>
      <c r="O959" s="287"/>
      <c r="P959" s="290"/>
      <c r="Q959" s="287"/>
      <c r="R959" s="265"/>
      <c r="S959" s="296"/>
      <c r="T959" s="296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7"/>
      <c r="F960" s="287"/>
      <c r="G960" s="287"/>
      <c r="H960" s="287"/>
      <c r="I960" s="287"/>
      <c r="J960" s="287"/>
      <c r="K960" s="287"/>
      <c r="L960" s="287"/>
      <c r="M960" s="287"/>
      <c r="N960" s="287"/>
      <c r="O960" s="287"/>
      <c r="P960" s="290"/>
      <c r="Q960" s="287"/>
      <c r="R960" s="265"/>
      <c r="S960" s="296"/>
      <c r="T960" s="296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7"/>
      <c r="F961" s="287"/>
      <c r="G961" s="287"/>
      <c r="H961" s="287"/>
      <c r="I961" s="287"/>
      <c r="J961" s="287"/>
      <c r="K961" s="287"/>
      <c r="L961" s="287"/>
      <c r="M961" s="287"/>
      <c r="N961" s="287"/>
      <c r="O961" s="287"/>
      <c r="P961" s="290"/>
      <c r="Q961" s="287"/>
      <c r="R961" s="265"/>
      <c r="S961" s="296"/>
      <c r="T961" s="296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7"/>
      <c r="F962" s="287"/>
      <c r="G962" s="287"/>
      <c r="H962" s="287"/>
      <c r="I962" s="287"/>
      <c r="J962" s="287"/>
      <c r="K962" s="287"/>
      <c r="L962" s="287"/>
      <c r="M962" s="287"/>
      <c r="N962" s="287"/>
      <c r="O962" s="287"/>
      <c r="P962" s="290"/>
      <c r="Q962" s="287"/>
      <c r="R962" s="265"/>
      <c r="S962" s="296"/>
      <c r="T962" s="296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7"/>
      <c r="F963" s="287"/>
      <c r="G963" s="287"/>
      <c r="H963" s="287"/>
      <c r="I963" s="287"/>
      <c r="J963" s="287"/>
      <c r="K963" s="287"/>
      <c r="L963" s="287"/>
      <c r="M963" s="287"/>
      <c r="N963" s="287"/>
      <c r="O963" s="287"/>
      <c r="P963" s="290"/>
      <c r="Q963" s="287"/>
      <c r="R963" s="265"/>
      <c r="S963" s="296"/>
      <c r="T963" s="296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7"/>
      <c r="F964" s="287"/>
      <c r="G964" s="287"/>
      <c r="H964" s="287"/>
      <c r="I964" s="287"/>
      <c r="J964" s="287"/>
      <c r="K964" s="287"/>
      <c r="L964" s="287"/>
      <c r="M964" s="287"/>
      <c r="N964" s="287"/>
      <c r="O964" s="287"/>
      <c r="P964" s="290"/>
      <c r="Q964" s="287"/>
      <c r="R964" s="265"/>
      <c r="S964" s="296"/>
      <c r="T964" s="296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7"/>
      <c r="F965" s="287"/>
      <c r="G965" s="287"/>
      <c r="H965" s="287"/>
      <c r="I965" s="287"/>
      <c r="J965" s="287"/>
      <c r="K965" s="287"/>
      <c r="L965" s="287"/>
      <c r="M965" s="287"/>
      <c r="N965" s="287"/>
      <c r="O965" s="287"/>
      <c r="P965" s="290"/>
      <c r="Q965" s="287"/>
      <c r="R965" s="265"/>
      <c r="S965" s="296"/>
      <c r="T965" s="296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7"/>
      <c r="F966" s="287"/>
      <c r="G966" s="287"/>
      <c r="H966" s="287"/>
      <c r="I966" s="287"/>
      <c r="J966" s="287"/>
      <c r="K966" s="287"/>
      <c r="L966" s="287"/>
      <c r="M966" s="287"/>
      <c r="N966" s="287"/>
      <c r="O966" s="287"/>
      <c r="P966" s="290"/>
      <c r="Q966" s="287"/>
      <c r="R966" s="265"/>
      <c r="S966" s="296"/>
      <c r="T966" s="296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7"/>
      <c r="F967" s="287"/>
      <c r="G967" s="287"/>
      <c r="H967" s="287"/>
      <c r="I967" s="287"/>
      <c r="J967" s="287"/>
      <c r="K967" s="287"/>
      <c r="L967" s="287"/>
      <c r="M967" s="287"/>
      <c r="N967" s="287"/>
      <c r="O967" s="287"/>
      <c r="P967" s="290"/>
      <c r="Q967" s="287"/>
      <c r="R967" s="265"/>
      <c r="S967" s="296"/>
      <c r="T967" s="296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7"/>
      <c r="F968" s="287"/>
      <c r="G968" s="287"/>
      <c r="H968" s="287"/>
      <c r="I968" s="287"/>
      <c r="J968" s="287"/>
      <c r="K968" s="287"/>
      <c r="L968" s="287"/>
      <c r="M968" s="287"/>
      <c r="N968" s="287"/>
      <c r="O968" s="287"/>
      <c r="P968" s="290"/>
      <c r="Q968" s="287"/>
      <c r="R968" s="265"/>
      <c r="S968" s="296"/>
      <c r="T968" s="296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7"/>
      <c r="F969" s="287"/>
      <c r="G969" s="287"/>
      <c r="H969" s="287"/>
      <c r="I969" s="287"/>
      <c r="J969" s="287"/>
      <c r="K969" s="287"/>
      <c r="L969" s="287"/>
      <c r="M969" s="287"/>
      <c r="N969" s="287"/>
      <c r="O969" s="287"/>
      <c r="P969" s="290"/>
      <c r="Q969" s="287"/>
      <c r="R969" s="265"/>
      <c r="S969" s="296"/>
      <c r="T969" s="296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7"/>
      <c r="F970" s="287"/>
      <c r="G970" s="287"/>
      <c r="H970" s="287"/>
      <c r="I970" s="287"/>
      <c r="J970" s="287"/>
      <c r="K970" s="287"/>
      <c r="L970" s="287"/>
      <c r="M970" s="287"/>
      <c r="N970" s="287"/>
      <c r="O970" s="287"/>
      <c r="P970" s="290"/>
      <c r="Q970" s="287"/>
      <c r="R970" s="265"/>
      <c r="S970" s="296"/>
      <c r="T970" s="296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7"/>
      <c r="F971" s="287"/>
      <c r="G971" s="287"/>
      <c r="H971" s="287"/>
      <c r="I971" s="287"/>
      <c r="J971" s="287"/>
      <c r="K971" s="287"/>
      <c r="L971" s="287"/>
      <c r="M971" s="287"/>
      <c r="N971" s="287"/>
      <c r="O971" s="287"/>
      <c r="P971" s="290"/>
      <c r="Q971" s="287"/>
      <c r="R971" s="265"/>
      <c r="S971" s="296"/>
      <c r="T971" s="296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7"/>
      <c r="F972" s="287"/>
      <c r="G972" s="287"/>
      <c r="H972" s="287"/>
      <c r="I972" s="287"/>
      <c r="J972" s="287"/>
      <c r="K972" s="287"/>
      <c r="L972" s="287"/>
      <c r="M972" s="287"/>
      <c r="N972" s="287"/>
      <c r="O972" s="287"/>
      <c r="P972" s="290"/>
      <c r="Q972" s="287"/>
      <c r="R972" s="265"/>
      <c r="S972" s="296"/>
      <c r="T972" s="296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7"/>
      <c r="F973" s="287"/>
      <c r="G973" s="287"/>
      <c r="H973" s="287"/>
      <c r="I973" s="287"/>
      <c r="J973" s="287"/>
      <c r="K973" s="287"/>
      <c r="L973" s="287"/>
      <c r="M973" s="287"/>
      <c r="N973" s="287"/>
      <c r="O973" s="287"/>
      <c r="P973" s="290"/>
      <c r="Q973" s="287"/>
      <c r="R973" s="265"/>
      <c r="S973" s="296"/>
      <c r="T973" s="296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7"/>
      <c r="F974" s="287"/>
      <c r="G974" s="287"/>
      <c r="H974" s="287"/>
      <c r="I974" s="287"/>
      <c r="J974" s="287"/>
      <c r="K974" s="287"/>
      <c r="L974" s="287"/>
      <c r="M974" s="287"/>
      <c r="N974" s="287"/>
      <c r="O974" s="287"/>
      <c r="P974" s="290"/>
      <c r="Q974" s="287"/>
      <c r="R974" s="265"/>
      <c r="S974" s="296"/>
      <c r="T974" s="296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7"/>
      <c r="F975" s="287"/>
      <c r="G975" s="287"/>
      <c r="H975" s="287"/>
      <c r="I975" s="287"/>
      <c r="J975" s="287"/>
      <c r="K975" s="287"/>
      <c r="L975" s="287"/>
      <c r="M975" s="287"/>
      <c r="N975" s="287"/>
      <c r="O975" s="287"/>
      <c r="P975" s="290"/>
      <c r="Q975" s="287"/>
      <c r="R975" s="265"/>
      <c r="S975" s="296"/>
      <c r="T975" s="296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7"/>
      <c r="F976" s="287"/>
      <c r="G976" s="287"/>
      <c r="H976" s="287"/>
      <c r="I976" s="287"/>
      <c r="J976" s="287"/>
      <c r="K976" s="287"/>
      <c r="L976" s="287"/>
      <c r="M976" s="287"/>
      <c r="N976" s="287"/>
      <c r="O976" s="287"/>
      <c r="P976" s="290"/>
      <c r="Q976" s="287"/>
      <c r="R976" s="265"/>
      <c r="S976" s="296"/>
      <c r="T976" s="296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7"/>
      <c r="F977" s="287"/>
      <c r="G977" s="287"/>
      <c r="H977" s="287"/>
      <c r="I977" s="287"/>
      <c r="J977" s="287"/>
      <c r="K977" s="287"/>
      <c r="L977" s="287"/>
      <c r="M977" s="287"/>
      <c r="N977" s="287"/>
      <c r="O977" s="287"/>
      <c r="P977" s="290"/>
      <c r="Q977" s="287"/>
      <c r="R977" s="265"/>
      <c r="S977" s="296"/>
      <c r="T977" s="296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7"/>
      <c r="F978" s="287"/>
      <c r="G978" s="287"/>
      <c r="H978" s="287"/>
      <c r="I978" s="287"/>
      <c r="J978" s="287"/>
      <c r="K978" s="287"/>
      <c r="L978" s="287"/>
      <c r="M978" s="287"/>
      <c r="N978" s="287"/>
      <c r="O978" s="287"/>
      <c r="P978" s="290"/>
      <c r="Q978" s="287"/>
      <c r="R978" s="265"/>
      <c r="S978" s="296"/>
      <c r="T978" s="296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7"/>
      <c r="F979" s="287"/>
      <c r="G979" s="287"/>
      <c r="H979" s="287"/>
      <c r="I979" s="287"/>
      <c r="J979" s="287"/>
      <c r="K979" s="287"/>
      <c r="L979" s="287"/>
      <c r="M979" s="287"/>
      <c r="N979" s="287"/>
      <c r="O979" s="287"/>
      <c r="P979" s="290"/>
      <c r="Q979" s="287"/>
      <c r="R979" s="265"/>
      <c r="S979" s="296"/>
      <c r="T979" s="296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7"/>
      <c r="F980" s="287"/>
      <c r="G980" s="287"/>
      <c r="H980" s="287"/>
      <c r="I980" s="287"/>
      <c r="J980" s="287"/>
      <c r="K980" s="287"/>
      <c r="L980" s="287"/>
      <c r="M980" s="287"/>
      <c r="N980" s="287"/>
      <c r="O980" s="287"/>
      <c r="P980" s="290"/>
      <c r="Q980" s="287"/>
      <c r="R980" s="265"/>
      <c r="S980" s="296"/>
      <c r="T980" s="296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7"/>
      <c r="F981" s="287"/>
      <c r="G981" s="287"/>
      <c r="H981" s="287"/>
      <c r="I981" s="287"/>
      <c r="J981" s="287"/>
      <c r="K981" s="287"/>
      <c r="L981" s="287"/>
      <c r="M981" s="287"/>
      <c r="N981" s="287"/>
      <c r="O981" s="287"/>
      <c r="P981" s="290"/>
      <c r="Q981" s="287"/>
      <c r="R981" s="265"/>
      <c r="S981" s="296"/>
      <c r="T981" s="296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7"/>
      <c r="F982" s="287"/>
      <c r="G982" s="287"/>
      <c r="H982" s="287"/>
      <c r="I982" s="287"/>
      <c r="J982" s="287"/>
      <c r="K982" s="287"/>
      <c r="L982" s="287"/>
      <c r="M982" s="287"/>
      <c r="N982" s="287"/>
      <c r="O982" s="287"/>
      <c r="P982" s="290"/>
      <c r="Q982" s="287"/>
      <c r="R982" s="265"/>
      <c r="S982" s="296"/>
      <c r="T982" s="296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7"/>
      <c r="F983" s="287"/>
      <c r="G983" s="287"/>
      <c r="H983" s="287"/>
      <c r="I983" s="287"/>
      <c r="J983" s="287"/>
      <c r="K983" s="287"/>
      <c r="L983" s="287"/>
      <c r="M983" s="287"/>
      <c r="N983" s="287"/>
      <c r="O983" s="287"/>
      <c r="P983" s="290"/>
      <c r="Q983" s="287"/>
      <c r="R983" s="265"/>
      <c r="S983" s="296"/>
      <c r="T983" s="296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7"/>
      <c r="F984" s="287"/>
      <c r="G984" s="287"/>
      <c r="H984" s="287"/>
      <c r="I984" s="287"/>
      <c r="J984" s="287"/>
      <c r="K984" s="287"/>
      <c r="L984" s="287"/>
      <c r="M984" s="287"/>
      <c r="N984" s="287"/>
      <c r="O984" s="287"/>
      <c r="P984" s="290"/>
      <c r="Q984" s="287"/>
      <c r="R984" s="265"/>
      <c r="S984" s="296"/>
      <c r="T984" s="296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7"/>
      <c r="F985" s="287"/>
      <c r="G985" s="287"/>
      <c r="H985" s="287"/>
      <c r="I985" s="287"/>
      <c r="J985" s="287"/>
      <c r="K985" s="287"/>
      <c r="L985" s="287"/>
      <c r="M985" s="287"/>
      <c r="N985" s="287"/>
      <c r="O985" s="287"/>
      <c r="P985" s="290"/>
      <c r="Q985" s="287"/>
      <c r="R985" s="265"/>
      <c r="S985" s="296"/>
      <c r="T985" s="296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7"/>
      <c r="F986" s="287"/>
      <c r="G986" s="287"/>
      <c r="H986" s="287"/>
      <c r="I986" s="287"/>
      <c r="J986" s="287"/>
      <c r="K986" s="287"/>
      <c r="L986" s="287"/>
      <c r="M986" s="287"/>
      <c r="N986" s="287"/>
      <c r="O986" s="287"/>
      <c r="P986" s="290"/>
      <c r="Q986" s="287"/>
      <c r="R986" s="265"/>
      <c r="S986" s="296"/>
      <c r="T986" s="296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7"/>
      <c r="F987" s="287"/>
      <c r="G987" s="287"/>
      <c r="H987" s="287"/>
      <c r="I987" s="287"/>
      <c r="J987" s="287"/>
      <c r="K987" s="287"/>
      <c r="L987" s="287"/>
      <c r="M987" s="287"/>
      <c r="N987" s="287"/>
      <c r="O987" s="287"/>
      <c r="P987" s="290"/>
      <c r="Q987" s="287"/>
      <c r="R987" s="265"/>
      <c r="S987" s="296"/>
      <c r="T987" s="296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7"/>
      <c r="F988" s="287"/>
      <c r="G988" s="287"/>
      <c r="H988" s="287"/>
      <c r="I988" s="287"/>
      <c r="J988" s="287"/>
      <c r="K988" s="287"/>
      <c r="L988" s="287"/>
      <c r="M988" s="287"/>
      <c r="N988" s="287"/>
      <c r="O988" s="287"/>
      <c r="P988" s="290"/>
      <c r="Q988" s="287"/>
      <c r="R988" s="265"/>
      <c r="S988" s="296"/>
      <c r="T988" s="296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3"/>
  <sheetViews>
    <sheetView tabSelected="1" topLeftCell="A221" zoomScale="80" zoomScaleNormal="80" workbookViewId="0">
      <selection activeCell="M276" sqref="M276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8.25" style="193" customWidth="1"/>
    <col min="5" max="5" width="23.125" style="193" customWidth="1"/>
    <col min="6" max="6" width="14.625" style="289" customWidth="1"/>
    <col min="7" max="7" width="4.25" style="193" customWidth="1"/>
    <col min="8" max="8" width="4.75" style="193" customWidth="1"/>
    <col min="9" max="9" width="6.5" style="193" customWidth="1"/>
    <col min="10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32" width="9" style="193"/>
    <col min="33" max="33" width="21.625" style="193" customWidth="1"/>
    <col min="34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8" t="s">
        <v>1</v>
      </c>
      <c r="B2" s="317"/>
      <c r="C2" s="317"/>
      <c r="D2" s="317"/>
      <c r="E2" s="317"/>
      <c r="F2" s="317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21" t="s">
        <v>2</v>
      </c>
      <c r="W2" s="317"/>
      <c r="X2" s="317"/>
      <c r="Y2" s="317"/>
      <c r="Z2" s="317"/>
      <c r="AA2" s="317"/>
      <c r="AB2" s="317"/>
      <c r="AC2" s="317"/>
      <c r="AD2" s="196"/>
    </row>
    <row r="3" spans="1:30" ht="23.25" customHeight="1">
      <c r="A3" s="316" t="s">
        <v>3</v>
      </c>
      <c r="B3" s="317"/>
      <c r="C3" s="317"/>
      <c r="D3" s="317"/>
      <c r="E3" s="317"/>
      <c r="F3" s="317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9" t="s">
        <v>4</v>
      </c>
      <c r="W3" s="317"/>
      <c r="X3" s="317"/>
      <c r="Y3" s="317"/>
      <c r="Z3" s="317"/>
      <c r="AA3" s="317"/>
      <c r="AB3" s="317"/>
      <c r="AC3" s="317"/>
      <c r="AD3" s="195"/>
    </row>
    <row r="4" spans="1:30" ht="39" customHeight="1">
      <c r="A4" s="329" t="s">
        <v>517</v>
      </c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5"/>
    </row>
    <row r="5" spans="1:30" ht="26.25" customHeight="1">
      <c r="A5" s="331" t="s">
        <v>141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7" t="s">
        <v>5</v>
      </c>
      <c r="B7" s="344" t="s">
        <v>6</v>
      </c>
      <c r="C7" s="336"/>
      <c r="D7" s="340" t="s">
        <v>142</v>
      </c>
      <c r="E7" s="347" t="s">
        <v>47</v>
      </c>
      <c r="F7" s="347" t="s">
        <v>48</v>
      </c>
      <c r="G7" s="385" t="s">
        <v>49</v>
      </c>
      <c r="H7" s="387" t="s">
        <v>7</v>
      </c>
      <c r="I7" s="327"/>
      <c r="J7" s="327"/>
      <c r="K7" s="327"/>
      <c r="L7" s="327"/>
      <c r="M7" s="327"/>
      <c r="N7" s="327"/>
      <c r="O7" s="327"/>
      <c r="P7" s="327"/>
      <c r="Q7" s="327"/>
      <c r="R7" s="328"/>
      <c r="S7" s="382" t="s">
        <v>50</v>
      </c>
      <c r="T7" s="322" t="s">
        <v>51</v>
      </c>
      <c r="U7" s="382" t="s">
        <v>52</v>
      </c>
      <c r="V7" s="322" t="s">
        <v>9</v>
      </c>
      <c r="W7" s="382" t="s">
        <v>53</v>
      </c>
      <c r="X7" s="391" t="s">
        <v>10</v>
      </c>
      <c r="Y7" s="391" t="s">
        <v>11</v>
      </c>
      <c r="Z7" s="391" t="s">
        <v>12</v>
      </c>
      <c r="AA7" s="391" t="s">
        <v>13</v>
      </c>
      <c r="AB7" s="391" t="s">
        <v>523</v>
      </c>
      <c r="AC7" s="407" t="s">
        <v>522</v>
      </c>
      <c r="AD7" s="35"/>
    </row>
    <row r="8" spans="1:30" ht="24.75" customHeight="1">
      <c r="A8" s="348"/>
      <c r="B8" s="345"/>
      <c r="C8" s="346"/>
      <c r="D8" s="361"/>
      <c r="E8" s="348"/>
      <c r="F8" s="348"/>
      <c r="G8" s="348"/>
      <c r="H8" s="386" t="s">
        <v>54</v>
      </c>
      <c r="I8" s="328"/>
      <c r="J8" s="125" t="s">
        <v>55</v>
      </c>
      <c r="K8" s="390" t="s">
        <v>56</v>
      </c>
      <c r="L8" s="328"/>
      <c r="M8" s="322" t="s">
        <v>15</v>
      </c>
      <c r="N8" s="322" t="s">
        <v>16</v>
      </c>
      <c r="O8" s="322" t="s">
        <v>17</v>
      </c>
      <c r="P8" s="322" t="s">
        <v>18</v>
      </c>
      <c r="Q8" s="322" t="s">
        <v>19</v>
      </c>
      <c r="R8" s="322" t="s">
        <v>20</v>
      </c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8"/>
      <c r="AD8" s="35"/>
    </row>
    <row r="9" spans="1:30" ht="84.75" customHeight="1">
      <c r="A9" s="343"/>
      <c r="B9" s="337"/>
      <c r="C9" s="339"/>
      <c r="D9" s="362"/>
      <c r="E9" s="343"/>
      <c r="F9" s="343"/>
      <c r="G9" s="343"/>
      <c r="H9" s="36" t="s">
        <v>57</v>
      </c>
      <c r="I9" s="36" t="s">
        <v>58</v>
      </c>
      <c r="J9" s="388" t="s">
        <v>59</v>
      </c>
      <c r="K9" s="36" t="s">
        <v>57</v>
      </c>
      <c r="L9" s="36" t="s">
        <v>58</v>
      </c>
      <c r="M9" s="343"/>
      <c r="N9" s="343"/>
      <c r="O9" s="343"/>
      <c r="P9" s="343"/>
      <c r="Q9" s="343"/>
      <c r="R9" s="343"/>
      <c r="S9" s="348"/>
      <c r="T9" s="343"/>
      <c r="U9" s="348"/>
      <c r="V9" s="343"/>
      <c r="W9" s="348"/>
      <c r="X9" s="343"/>
      <c r="Y9" s="343"/>
      <c r="Z9" s="343"/>
      <c r="AA9" s="343"/>
      <c r="AB9" s="343"/>
      <c r="AC9" s="343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9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3"/>
      <c r="T10" s="14" t="s">
        <v>39</v>
      </c>
      <c r="U10" s="343"/>
      <c r="V10" s="40" t="s">
        <v>40</v>
      </c>
      <c r="W10" s="343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57">
        <v>157.5</v>
      </c>
      <c r="O11" s="352">
        <v>0</v>
      </c>
      <c r="P11" s="359">
        <f>SUM(M11:M30)+N11+O11</f>
        <v>862.5</v>
      </c>
      <c r="Q11" s="352">
        <v>0</v>
      </c>
      <c r="R11" s="350">
        <v>0</v>
      </c>
      <c r="S11" s="355">
        <v>450</v>
      </c>
      <c r="T11" s="352">
        <v>450</v>
      </c>
      <c r="U11" s="355">
        <v>112</v>
      </c>
      <c r="V11" s="383">
        <v>112</v>
      </c>
      <c r="W11" s="355">
        <v>56</v>
      </c>
      <c r="X11" s="383">
        <v>56</v>
      </c>
      <c r="Y11" s="359">
        <f>ROUND((P11-T11),1)</f>
        <v>412.5</v>
      </c>
      <c r="Z11" s="410">
        <f>IF(OR(SUM(V11:V30)="",SUM(Q11:Q30)=""),0,IF(OR(SUM(U11:U30)=320,SUM(V11:V30)&gt;0),ROUND((SUM(Q11:Q30)-SUM(V11:V30)),1),0))</f>
        <v>-112</v>
      </c>
      <c r="AA11" s="410">
        <f>IF(OR(SUM(X11:X30)="",SUM(R11:R30)=""),0,IF(OR(SUM(W11:W30)=160,SUM(X11:X30)&gt;0),ROUND((SUM(R11:R30)-SUM(X11:X30)),1),0))</f>
        <v>-56</v>
      </c>
      <c r="AB11" s="352"/>
      <c r="AC11" s="408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48"/>
      <c r="Z12" s="348"/>
      <c r="AA12" s="348"/>
      <c r="AB12" s="348"/>
      <c r="AC12" s="348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/>
      <c r="Z13" s="348"/>
      <c r="AA13" s="348"/>
      <c r="AB13" s="348"/>
      <c r="AC13" s="348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48"/>
      <c r="Z14" s="348"/>
      <c r="AA14" s="348"/>
      <c r="AB14" s="348"/>
      <c r="AC14" s="348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/>
      <c r="Z15" s="348"/>
      <c r="AA15" s="348"/>
      <c r="AB15" s="348"/>
      <c r="AC15" s="348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8"/>
      <c r="O16" s="348"/>
      <c r="P16" s="348"/>
      <c r="Q16" s="348"/>
      <c r="R16" s="348"/>
      <c r="S16" s="348"/>
      <c r="T16" s="348"/>
      <c r="U16" s="348"/>
      <c r="V16" s="348"/>
      <c r="W16" s="348"/>
      <c r="X16" s="348"/>
      <c r="Y16" s="348"/>
      <c r="Z16" s="348"/>
      <c r="AA16" s="348"/>
      <c r="AB16" s="348"/>
      <c r="AC16" s="348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1"/>
      <c r="O18" s="351"/>
      <c r="P18" s="351"/>
      <c r="Q18" s="351"/>
      <c r="R18" s="351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1"/>
      <c r="O19" s="351"/>
      <c r="P19" s="351"/>
      <c r="Q19" s="351"/>
      <c r="R19" s="351"/>
      <c r="S19" s="351"/>
      <c r="T19" s="351"/>
      <c r="U19" s="351"/>
      <c r="V19" s="351"/>
      <c r="W19" s="351"/>
      <c r="X19" s="351"/>
      <c r="Y19" s="351"/>
      <c r="Z19" s="351"/>
      <c r="AA19" s="351"/>
      <c r="AB19" s="351"/>
      <c r="AC19" s="351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1"/>
      <c r="O20" s="351"/>
      <c r="P20" s="351"/>
      <c r="Q20" s="351"/>
      <c r="R20" s="351"/>
      <c r="S20" s="351"/>
      <c r="T20" s="351"/>
      <c r="U20" s="351"/>
      <c r="V20" s="351"/>
      <c r="W20" s="351"/>
      <c r="X20" s="351"/>
      <c r="Y20" s="351"/>
      <c r="Z20" s="351"/>
      <c r="AA20" s="351"/>
      <c r="AB20" s="351"/>
      <c r="AC20" s="351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1"/>
      <c r="O21" s="351"/>
      <c r="P21" s="351"/>
      <c r="Q21" s="351"/>
      <c r="R21" s="351"/>
      <c r="S21" s="351"/>
      <c r="T21" s="351"/>
      <c r="U21" s="351"/>
      <c r="V21" s="351"/>
      <c r="W21" s="351"/>
      <c r="X21" s="351"/>
      <c r="Y21" s="351"/>
      <c r="Z21" s="351"/>
      <c r="AA21" s="351"/>
      <c r="AB21" s="351"/>
      <c r="AC21" s="351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1"/>
      <c r="O22" s="351"/>
      <c r="P22" s="351"/>
      <c r="Q22" s="351"/>
      <c r="R22" s="351"/>
      <c r="S22" s="351"/>
      <c r="T22" s="351"/>
      <c r="U22" s="351"/>
      <c r="V22" s="351"/>
      <c r="W22" s="351"/>
      <c r="X22" s="351"/>
      <c r="Y22" s="351"/>
      <c r="Z22" s="351"/>
      <c r="AA22" s="351"/>
      <c r="AB22" s="351"/>
      <c r="AC22" s="351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1"/>
      <c r="O23" s="351"/>
      <c r="P23" s="351"/>
      <c r="Q23" s="351"/>
      <c r="R23" s="351"/>
      <c r="S23" s="351"/>
      <c r="T23" s="351"/>
      <c r="U23" s="351"/>
      <c r="V23" s="351"/>
      <c r="W23" s="351"/>
      <c r="X23" s="351"/>
      <c r="Y23" s="351"/>
      <c r="Z23" s="351"/>
      <c r="AA23" s="351"/>
      <c r="AB23" s="351"/>
      <c r="AC23" s="351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1"/>
      <c r="O24" s="351"/>
      <c r="P24" s="351"/>
      <c r="Q24" s="351"/>
      <c r="R24" s="351"/>
      <c r="S24" s="351"/>
      <c r="T24" s="351"/>
      <c r="U24" s="351"/>
      <c r="V24" s="351"/>
      <c r="W24" s="351"/>
      <c r="X24" s="351"/>
      <c r="Y24" s="351"/>
      <c r="Z24" s="351"/>
      <c r="AA24" s="351"/>
      <c r="AB24" s="351"/>
      <c r="AC24" s="351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1"/>
      <c r="O25" s="351"/>
      <c r="P25" s="351"/>
      <c r="Q25" s="351"/>
      <c r="R25" s="351"/>
      <c r="S25" s="351"/>
      <c r="T25" s="351"/>
      <c r="U25" s="351"/>
      <c r="V25" s="351"/>
      <c r="W25" s="351"/>
      <c r="X25" s="351"/>
      <c r="Y25" s="351"/>
      <c r="Z25" s="351"/>
      <c r="AA25" s="351"/>
      <c r="AB25" s="351"/>
      <c r="AC25" s="351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1"/>
      <c r="O26" s="351"/>
      <c r="P26" s="351"/>
      <c r="Q26" s="351"/>
      <c r="R26" s="351"/>
      <c r="S26" s="351"/>
      <c r="T26" s="351"/>
      <c r="U26" s="351"/>
      <c r="V26" s="351"/>
      <c r="W26" s="351"/>
      <c r="X26" s="351"/>
      <c r="Y26" s="351"/>
      <c r="Z26" s="351"/>
      <c r="AA26" s="351"/>
      <c r="AB26" s="351"/>
      <c r="AC26" s="351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1"/>
      <c r="O27" s="351"/>
      <c r="P27" s="351"/>
      <c r="Q27" s="351"/>
      <c r="R27" s="351"/>
      <c r="S27" s="351"/>
      <c r="T27" s="351"/>
      <c r="U27" s="351"/>
      <c r="V27" s="351"/>
      <c r="W27" s="351"/>
      <c r="X27" s="351"/>
      <c r="Y27" s="351"/>
      <c r="Z27" s="351"/>
      <c r="AA27" s="351"/>
      <c r="AB27" s="351"/>
      <c r="AC27" s="351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1"/>
      <c r="O28" s="351"/>
      <c r="P28" s="351"/>
      <c r="Q28" s="351"/>
      <c r="R28" s="351"/>
      <c r="S28" s="351"/>
      <c r="T28" s="351"/>
      <c r="U28" s="351"/>
      <c r="V28" s="351"/>
      <c r="W28" s="351"/>
      <c r="X28" s="351"/>
      <c r="Y28" s="351"/>
      <c r="Z28" s="351"/>
      <c r="AA28" s="351"/>
      <c r="AB28" s="351"/>
      <c r="AC28" s="351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57">
        <v>213.8</v>
      </c>
      <c r="O31" s="352">
        <v>0</v>
      </c>
      <c r="P31" s="350">
        <f>SUM(M31:M50)+N31+O31</f>
        <v>949.90000000000009</v>
      </c>
      <c r="Q31" s="352">
        <v>0</v>
      </c>
      <c r="R31" s="350">
        <v>0</v>
      </c>
      <c r="S31" s="355">
        <v>450</v>
      </c>
      <c r="T31" s="352">
        <v>450</v>
      </c>
      <c r="U31" s="355">
        <v>112</v>
      </c>
      <c r="V31" s="383">
        <v>112</v>
      </c>
      <c r="W31" s="355">
        <v>56</v>
      </c>
      <c r="X31" s="352">
        <v>56</v>
      </c>
      <c r="Y31" s="350">
        <f>ROUND((P31-T31),1)</f>
        <v>499.9</v>
      </c>
      <c r="Z31" s="397">
        <f>IF(OR(SUM(V31)="",SUM(Q31)=""),0,IF(OR(SUM(U31)=320,SUM(V31)&gt;0),ROUND((SUM(Q31)-SUM(V31)),1),0))</f>
        <v>-112</v>
      </c>
      <c r="AA31" s="397">
        <f>IF(OR(SUM(X31)="",SUM(R31)=""),0,IF(OR(SUM(W31)=160,SUM(X31)&gt;0),ROUND((SUM(R31)-SUM(X31)),1),0))</f>
        <v>-56</v>
      </c>
      <c r="AB31" s="411"/>
      <c r="AC31" s="403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470</v>
      </c>
      <c r="F32" s="128" t="s">
        <v>411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58"/>
      <c r="O32" s="354"/>
      <c r="P32" s="353"/>
      <c r="Q32" s="354"/>
      <c r="R32" s="353"/>
      <c r="S32" s="356"/>
      <c r="T32" s="354"/>
      <c r="U32" s="356"/>
      <c r="V32" s="384"/>
      <c r="W32" s="356"/>
      <c r="X32" s="354"/>
      <c r="Y32" s="353"/>
      <c r="Z32" s="400"/>
      <c r="AA32" s="400"/>
      <c r="AB32" s="412"/>
      <c r="AC32" s="404"/>
      <c r="AD32" s="83"/>
    </row>
    <row r="33" spans="1:30" s="225" customFormat="1" ht="18.75" customHeight="1">
      <c r="A33" s="121"/>
      <c r="B33" s="130"/>
      <c r="C33" s="131"/>
      <c r="D33" s="126"/>
      <c r="E33" s="127" t="s">
        <v>471</v>
      </c>
      <c r="F33" s="128" t="s">
        <v>469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58"/>
      <c r="O33" s="354"/>
      <c r="P33" s="353"/>
      <c r="Q33" s="354"/>
      <c r="R33" s="353"/>
      <c r="S33" s="356"/>
      <c r="T33" s="354"/>
      <c r="U33" s="356"/>
      <c r="V33" s="384"/>
      <c r="W33" s="356"/>
      <c r="X33" s="354"/>
      <c r="Y33" s="353"/>
      <c r="Z33" s="400"/>
      <c r="AA33" s="400"/>
      <c r="AB33" s="412"/>
      <c r="AC33" s="404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48"/>
      <c r="Z34" s="348"/>
      <c r="AA34" s="348"/>
      <c r="AB34" s="348"/>
      <c r="AC34" s="348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48"/>
      <c r="Z35" s="348"/>
      <c r="AA35" s="348"/>
      <c r="AB35" s="348"/>
      <c r="AC35" s="348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8"/>
      <c r="O36" s="348"/>
      <c r="P36" s="348"/>
      <c r="Q36" s="348"/>
      <c r="R36" s="348"/>
      <c r="S36" s="348"/>
      <c r="T36" s="348"/>
      <c r="U36" s="348"/>
      <c r="V36" s="348"/>
      <c r="W36" s="348"/>
      <c r="X36" s="348"/>
      <c r="Y36" s="348"/>
      <c r="Z36" s="348"/>
      <c r="AA36" s="348"/>
      <c r="AB36" s="348"/>
      <c r="AC36" s="348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1"/>
      <c r="O37" s="351"/>
      <c r="P37" s="351"/>
      <c r="Q37" s="351"/>
      <c r="R37" s="351"/>
      <c r="S37" s="351"/>
      <c r="T37" s="351"/>
      <c r="U37" s="351"/>
      <c r="V37" s="351"/>
      <c r="W37" s="351"/>
      <c r="X37" s="351"/>
      <c r="Y37" s="351"/>
      <c r="Z37" s="351"/>
      <c r="AA37" s="351"/>
      <c r="AB37" s="351"/>
      <c r="AC37" s="351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1"/>
      <c r="O38" s="351"/>
      <c r="P38" s="351"/>
      <c r="Q38" s="351"/>
      <c r="R38" s="351"/>
      <c r="S38" s="351"/>
      <c r="T38" s="351"/>
      <c r="U38" s="351"/>
      <c r="V38" s="351"/>
      <c r="W38" s="351"/>
      <c r="X38" s="351"/>
      <c r="Y38" s="351"/>
      <c r="Z38" s="351"/>
      <c r="AA38" s="351"/>
      <c r="AB38" s="351"/>
      <c r="AC38" s="351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386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1"/>
      <c r="O39" s="351"/>
      <c r="P39" s="351"/>
      <c r="Q39" s="351"/>
      <c r="R39" s="351"/>
      <c r="S39" s="351"/>
      <c r="T39" s="351"/>
      <c r="U39" s="351"/>
      <c r="V39" s="351"/>
      <c r="W39" s="351"/>
      <c r="X39" s="351"/>
      <c r="Y39" s="351"/>
      <c r="Z39" s="351"/>
      <c r="AA39" s="351"/>
      <c r="AB39" s="351"/>
      <c r="AC39" s="351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387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1"/>
      <c r="O42" s="351"/>
      <c r="P42" s="351"/>
      <c r="Q42" s="351"/>
      <c r="R42" s="351"/>
      <c r="S42" s="351"/>
      <c r="T42" s="351"/>
      <c r="U42" s="351"/>
      <c r="V42" s="351"/>
      <c r="W42" s="351"/>
      <c r="X42" s="351"/>
      <c r="Y42" s="351"/>
      <c r="Z42" s="351"/>
      <c r="AA42" s="351"/>
      <c r="AB42" s="351"/>
      <c r="AC42" s="351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1"/>
      <c r="O45" s="351"/>
      <c r="P45" s="351"/>
      <c r="Q45" s="351"/>
      <c r="R45" s="351"/>
      <c r="S45" s="351"/>
      <c r="T45" s="351"/>
      <c r="U45" s="351"/>
      <c r="V45" s="351"/>
      <c r="W45" s="351"/>
      <c r="X45" s="351"/>
      <c r="Y45" s="351"/>
      <c r="Z45" s="351"/>
      <c r="AA45" s="351"/>
      <c r="AB45" s="351"/>
      <c r="AC45" s="351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1"/>
      <c r="Z46" s="351"/>
      <c r="AA46" s="351"/>
      <c r="AB46" s="351"/>
      <c r="AC46" s="351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3"/>
      <c r="O50" s="343"/>
      <c r="P50" s="348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8"/>
      <c r="AC50" s="348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57">
        <v>67.5</v>
      </c>
      <c r="O51" s="352">
        <v>0</v>
      </c>
      <c r="P51" s="350">
        <f>SUM(M51:M70)+N51+O51</f>
        <v>1060.5</v>
      </c>
      <c r="Q51" s="352">
        <v>0</v>
      </c>
      <c r="R51" s="350">
        <v>0</v>
      </c>
      <c r="S51" s="355">
        <v>450</v>
      </c>
      <c r="T51" s="352">
        <v>450</v>
      </c>
      <c r="U51" s="355">
        <v>112</v>
      </c>
      <c r="V51" s="383">
        <v>112</v>
      </c>
      <c r="W51" s="355">
        <v>56</v>
      </c>
      <c r="X51" s="352">
        <v>56</v>
      </c>
      <c r="Y51" s="350">
        <f>ROUND((P51-T51),1)</f>
        <v>610.5</v>
      </c>
      <c r="Z51" s="397">
        <f>IF(OR(SUM(V51:V70)="",SUM(Q51:Q70)=""),0,IF(OR(SUM(U51:U70)=320,SUM(V51:V70)&gt;0),ROUND((SUM(Q51:Q70)-SUM(V51:V70)),1),0))</f>
        <v>-112</v>
      </c>
      <c r="AA51" s="397">
        <f>IF(OR(SUM(X51:X70)="",SUM(R51:R70)=""),0,IF(OR(SUM(W51:W70)=160,SUM(X51:X70)&gt;0),ROUND((SUM(R51:R70)-SUM(X51:X70)),1),0))</f>
        <v>-56</v>
      </c>
      <c r="AB51" s="398"/>
      <c r="AC51" s="403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8"/>
      <c r="O53" s="348"/>
      <c r="P53" s="348"/>
      <c r="Q53" s="348"/>
      <c r="R53" s="348"/>
      <c r="S53" s="348"/>
      <c r="T53" s="348"/>
      <c r="U53" s="348"/>
      <c r="V53" s="348"/>
      <c r="W53" s="348"/>
      <c r="X53" s="348"/>
      <c r="Y53" s="348"/>
      <c r="Z53" s="348"/>
      <c r="AA53" s="348"/>
      <c r="AB53" s="348"/>
      <c r="AC53" s="348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1"/>
      <c r="O54" s="351"/>
      <c r="P54" s="351"/>
      <c r="Q54" s="351"/>
      <c r="R54" s="351"/>
      <c r="S54" s="351"/>
      <c r="T54" s="351"/>
      <c r="U54" s="351"/>
      <c r="V54" s="351"/>
      <c r="W54" s="351"/>
      <c r="X54" s="351"/>
      <c r="Y54" s="351"/>
      <c r="Z54" s="351"/>
      <c r="AA54" s="351"/>
      <c r="AB54" s="351"/>
      <c r="AC54" s="351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1"/>
      <c r="O55" s="351"/>
      <c r="P55" s="351"/>
      <c r="Q55" s="351"/>
      <c r="R55" s="351"/>
      <c r="S55" s="351"/>
      <c r="T55" s="351"/>
      <c r="U55" s="351"/>
      <c r="V55" s="351"/>
      <c r="W55" s="351"/>
      <c r="X55" s="351"/>
      <c r="Y55" s="351"/>
      <c r="Z55" s="351"/>
      <c r="AA55" s="351"/>
      <c r="AB55" s="351"/>
      <c r="AC55" s="351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83"/>
    </row>
    <row r="65" spans="1:30" s="225" customFormat="1" ht="18" customHeight="1">
      <c r="A65" s="121"/>
      <c r="B65" s="107"/>
      <c r="C65" s="108"/>
      <c r="D65" s="42"/>
      <c r="E65" s="43" t="s">
        <v>485</v>
      </c>
      <c r="F65" s="44" t="s">
        <v>483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1"/>
      <c r="O65" s="351"/>
      <c r="P65" s="351"/>
      <c r="Q65" s="351"/>
      <c r="R65" s="351"/>
      <c r="S65" s="351"/>
      <c r="T65" s="351"/>
      <c r="U65" s="351"/>
      <c r="V65" s="351"/>
      <c r="W65" s="351"/>
      <c r="X65" s="351"/>
      <c r="Y65" s="351"/>
      <c r="Z65" s="351"/>
      <c r="AA65" s="351"/>
      <c r="AB65" s="351"/>
      <c r="AC65" s="351"/>
      <c r="AD65" s="83"/>
    </row>
    <row r="66" spans="1:30" s="225" customFormat="1" ht="18" customHeight="1">
      <c r="A66" s="121"/>
      <c r="B66" s="107"/>
      <c r="C66" s="108"/>
      <c r="D66" s="42"/>
      <c r="E66" s="43" t="s">
        <v>486</v>
      </c>
      <c r="F66" s="44" t="s">
        <v>484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1"/>
      <c r="O66" s="351"/>
      <c r="P66" s="351"/>
      <c r="Q66" s="351"/>
      <c r="R66" s="351"/>
      <c r="S66" s="351"/>
      <c r="T66" s="351"/>
      <c r="U66" s="351"/>
      <c r="V66" s="351"/>
      <c r="W66" s="351"/>
      <c r="X66" s="351"/>
      <c r="Y66" s="351"/>
      <c r="Z66" s="351"/>
      <c r="AA66" s="351"/>
      <c r="AB66" s="351"/>
      <c r="AC66" s="351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8"/>
      <c r="O67" s="348"/>
      <c r="P67" s="348"/>
      <c r="Q67" s="348"/>
      <c r="R67" s="348"/>
      <c r="S67" s="348"/>
      <c r="T67" s="348"/>
      <c r="U67" s="348"/>
      <c r="V67" s="348"/>
      <c r="W67" s="348"/>
      <c r="X67" s="348"/>
      <c r="Y67" s="348"/>
      <c r="Z67" s="348"/>
      <c r="AA67" s="348"/>
      <c r="AB67" s="348"/>
      <c r="AC67" s="348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1"/>
      <c r="O68" s="351"/>
      <c r="P68" s="351"/>
      <c r="Q68" s="351"/>
      <c r="R68" s="351"/>
      <c r="S68" s="351"/>
      <c r="T68" s="351"/>
      <c r="U68" s="351"/>
      <c r="V68" s="351"/>
      <c r="W68" s="351"/>
      <c r="X68" s="351"/>
      <c r="Y68" s="351"/>
      <c r="Z68" s="351"/>
      <c r="AA68" s="351"/>
      <c r="AB68" s="351"/>
      <c r="AC68" s="351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8"/>
      <c r="O69" s="348"/>
      <c r="P69" s="348"/>
      <c r="Q69" s="348"/>
      <c r="R69" s="348"/>
      <c r="S69" s="348"/>
      <c r="T69" s="348"/>
      <c r="U69" s="348"/>
      <c r="V69" s="348"/>
      <c r="W69" s="348"/>
      <c r="X69" s="348"/>
      <c r="Y69" s="348"/>
      <c r="Z69" s="348"/>
      <c r="AA69" s="348"/>
      <c r="AB69" s="348"/>
      <c r="AC69" s="348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57">
        <v>139.5</v>
      </c>
      <c r="O71" s="352">
        <v>0</v>
      </c>
      <c r="P71" s="350">
        <f>SUM(M71:M90)+N71+O71</f>
        <v>924</v>
      </c>
      <c r="Q71" s="352">
        <v>0</v>
      </c>
      <c r="R71" s="350">
        <v>0</v>
      </c>
      <c r="S71" s="355">
        <v>450</v>
      </c>
      <c r="T71" s="352">
        <v>450</v>
      </c>
      <c r="U71" s="355">
        <v>112</v>
      </c>
      <c r="V71" s="383">
        <v>112</v>
      </c>
      <c r="W71" s="355">
        <v>56</v>
      </c>
      <c r="X71" s="352">
        <v>56</v>
      </c>
      <c r="Y71" s="350">
        <f>ROUND((P71-T71),1)</f>
        <v>474</v>
      </c>
      <c r="Z71" s="397">
        <f>IF(OR(SUM(V71:V90)="",SUM(Q71:Q90)=""),0,IF(OR(SUM(U71:U90)=320,SUM(V71:V90)&gt;0),ROUND((SUM(Q71:Q90)-SUM(V71:V90)),1),0))</f>
        <v>-112</v>
      </c>
      <c r="AA71" s="397">
        <f>IF(OR(SUM(X71:X90)="",SUM(R71:R90)=""),0,IF(OR(SUM(W71:W90)=160,SUM(X71:X90)&gt;0),ROUND((SUM(R71:R90)-SUM(X71:X90)),1),0))</f>
        <v>-56</v>
      </c>
      <c r="AB71" s="398"/>
      <c r="AC71" s="403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8"/>
      <c r="O72" s="348"/>
      <c r="P72" s="348"/>
      <c r="Q72" s="348"/>
      <c r="R72" s="348"/>
      <c r="S72" s="348"/>
      <c r="T72" s="348"/>
      <c r="U72" s="348"/>
      <c r="V72" s="348"/>
      <c r="W72" s="348"/>
      <c r="X72" s="348"/>
      <c r="Y72" s="348"/>
      <c r="Z72" s="348"/>
      <c r="AA72" s="348"/>
      <c r="AB72" s="348"/>
      <c r="AC72" s="348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8"/>
      <c r="O73" s="348"/>
      <c r="P73" s="348"/>
      <c r="Q73" s="348"/>
      <c r="R73" s="348"/>
      <c r="S73" s="348"/>
      <c r="T73" s="348"/>
      <c r="U73" s="348"/>
      <c r="V73" s="348"/>
      <c r="W73" s="348"/>
      <c r="X73" s="348"/>
      <c r="Y73" s="348"/>
      <c r="Z73" s="348"/>
      <c r="AA73" s="348"/>
      <c r="AB73" s="348"/>
      <c r="AC73" s="348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8"/>
      <c r="O74" s="348"/>
      <c r="P74" s="348"/>
      <c r="Q74" s="348"/>
      <c r="R74" s="348"/>
      <c r="S74" s="348"/>
      <c r="T74" s="348"/>
      <c r="U74" s="348"/>
      <c r="V74" s="348"/>
      <c r="W74" s="348"/>
      <c r="X74" s="348"/>
      <c r="Y74" s="348"/>
      <c r="Z74" s="348"/>
      <c r="AA74" s="348"/>
      <c r="AB74" s="348"/>
      <c r="AC74" s="348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8"/>
      <c r="O75" s="348"/>
      <c r="P75" s="348"/>
      <c r="Q75" s="348"/>
      <c r="R75" s="348"/>
      <c r="S75" s="348"/>
      <c r="T75" s="348"/>
      <c r="U75" s="348"/>
      <c r="V75" s="348"/>
      <c r="W75" s="348"/>
      <c r="X75" s="348"/>
      <c r="Y75" s="348"/>
      <c r="Z75" s="348"/>
      <c r="AA75" s="348"/>
      <c r="AB75" s="348"/>
      <c r="AC75" s="348"/>
      <c r="AD75" s="83"/>
    </row>
    <row r="76" spans="1:30" s="225" customFormat="1" ht="18" customHeight="1">
      <c r="A76" s="121"/>
      <c r="B76" s="107"/>
      <c r="C76" s="108"/>
      <c r="D76" s="42"/>
      <c r="E76" s="43" t="s">
        <v>487</v>
      </c>
      <c r="F76" s="44" t="s">
        <v>483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1"/>
      <c r="O76" s="351"/>
      <c r="P76" s="351"/>
      <c r="Q76" s="351"/>
      <c r="R76" s="351"/>
      <c r="S76" s="351"/>
      <c r="T76" s="351"/>
      <c r="U76" s="351"/>
      <c r="V76" s="351"/>
      <c r="W76" s="351"/>
      <c r="X76" s="351"/>
      <c r="Y76" s="351"/>
      <c r="Z76" s="351"/>
      <c r="AA76" s="351"/>
      <c r="AB76" s="351"/>
      <c r="AC76" s="351"/>
      <c r="AD76" s="83"/>
    </row>
    <row r="77" spans="1:30" s="225" customFormat="1" ht="18" customHeight="1">
      <c r="A77" s="121"/>
      <c r="B77" s="107"/>
      <c r="C77" s="108"/>
      <c r="D77" s="42"/>
      <c r="E77" s="43" t="s">
        <v>488</v>
      </c>
      <c r="F77" s="44" t="s">
        <v>484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1"/>
      <c r="O77" s="351"/>
      <c r="P77" s="351"/>
      <c r="Q77" s="351"/>
      <c r="R77" s="351"/>
      <c r="S77" s="351"/>
      <c r="T77" s="351"/>
      <c r="U77" s="351"/>
      <c r="V77" s="351"/>
      <c r="W77" s="351"/>
      <c r="X77" s="351"/>
      <c r="Y77" s="351"/>
      <c r="Z77" s="351"/>
      <c r="AA77" s="351"/>
      <c r="AB77" s="351"/>
      <c r="AC77" s="351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8"/>
      <c r="O78" s="348"/>
      <c r="P78" s="348"/>
      <c r="Q78" s="348"/>
      <c r="R78" s="348"/>
      <c r="S78" s="348"/>
      <c r="T78" s="348"/>
      <c r="U78" s="348"/>
      <c r="V78" s="348"/>
      <c r="W78" s="348"/>
      <c r="X78" s="348"/>
      <c r="Y78" s="348"/>
      <c r="Z78" s="348"/>
      <c r="AA78" s="348"/>
      <c r="AB78" s="348"/>
      <c r="AC78" s="348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8"/>
      <c r="O79" s="348"/>
      <c r="P79" s="348"/>
      <c r="Q79" s="348"/>
      <c r="R79" s="348"/>
      <c r="S79" s="348"/>
      <c r="T79" s="348"/>
      <c r="U79" s="348"/>
      <c r="V79" s="348"/>
      <c r="W79" s="348"/>
      <c r="X79" s="348"/>
      <c r="Y79" s="348"/>
      <c r="Z79" s="348"/>
      <c r="AA79" s="348"/>
      <c r="AB79" s="348"/>
      <c r="AC79" s="348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8"/>
      <c r="O80" s="348"/>
      <c r="P80" s="348"/>
      <c r="Q80" s="348"/>
      <c r="R80" s="348"/>
      <c r="S80" s="348"/>
      <c r="T80" s="348"/>
      <c r="U80" s="348"/>
      <c r="V80" s="348"/>
      <c r="W80" s="348"/>
      <c r="X80" s="348"/>
      <c r="Y80" s="348"/>
      <c r="Z80" s="348"/>
      <c r="AA80" s="348"/>
      <c r="AB80" s="348"/>
      <c r="AC80" s="348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8"/>
      <c r="O81" s="348"/>
      <c r="P81" s="348"/>
      <c r="Q81" s="348"/>
      <c r="R81" s="348"/>
      <c r="S81" s="348"/>
      <c r="T81" s="348"/>
      <c r="U81" s="348"/>
      <c r="V81" s="348"/>
      <c r="W81" s="348"/>
      <c r="X81" s="348"/>
      <c r="Y81" s="348"/>
      <c r="Z81" s="348"/>
      <c r="AA81" s="348"/>
      <c r="AB81" s="348"/>
      <c r="AC81" s="348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8"/>
      <c r="O82" s="348"/>
      <c r="P82" s="348"/>
      <c r="Q82" s="348"/>
      <c r="R82" s="348"/>
      <c r="S82" s="348"/>
      <c r="T82" s="348"/>
      <c r="U82" s="348"/>
      <c r="V82" s="348"/>
      <c r="W82" s="348"/>
      <c r="X82" s="348"/>
      <c r="Y82" s="348"/>
      <c r="Z82" s="348"/>
      <c r="AA82" s="348"/>
      <c r="AB82" s="348"/>
      <c r="AC82" s="348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8"/>
      <c r="O83" s="348"/>
      <c r="P83" s="348"/>
      <c r="Q83" s="348"/>
      <c r="R83" s="348"/>
      <c r="S83" s="348"/>
      <c r="T83" s="348"/>
      <c r="U83" s="348"/>
      <c r="V83" s="348"/>
      <c r="W83" s="348"/>
      <c r="X83" s="348"/>
      <c r="Y83" s="348"/>
      <c r="Z83" s="348"/>
      <c r="AA83" s="348"/>
      <c r="AB83" s="348"/>
      <c r="AC83" s="348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8"/>
      <c r="O84" s="348"/>
      <c r="P84" s="348"/>
      <c r="Q84" s="348"/>
      <c r="R84" s="348"/>
      <c r="S84" s="348"/>
      <c r="T84" s="348"/>
      <c r="U84" s="348"/>
      <c r="V84" s="348"/>
      <c r="W84" s="348"/>
      <c r="X84" s="348"/>
      <c r="Y84" s="348"/>
      <c r="Z84" s="348"/>
      <c r="AA84" s="348"/>
      <c r="AB84" s="348"/>
      <c r="AC84" s="348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8"/>
      <c r="O85" s="348"/>
      <c r="P85" s="348"/>
      <c r="Q85" s="348"/>
      <c r="R85" s="348"/>
      <c r="S85" s="348"/>
      <c r="T85" s="348"/>
      <c r="U85" s="348"/>
      <c r="V85" s="348"/>
      <c r="W85" s="348"/>
      <c r="X85" s="348"/>
      <c r="Y85" s="348"/>
      <c r="Z85" s="348"/>
      <c r="AA85" s="348"/>
      <c r="AB85" s="348"/>
      <c r="AC85" s="348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8"/>
      <c r="O86" s="348"/>
      <c r="P86" s="348"/>
      <c r="Q86" s="348"/>
      <c r="R86" s="348"/>
      <c r="S86" s="348"/>
      <c r="T86" s="348"/>
      <c r="U86" s="348"/>
      <c r="V86" s="348"/>
      <c r="W86" s="348"/>
      <c r="X86" s="348"/>
      <c r="Y86" s="348"/>
      <c r="Z86" s="348"/>
      <c r="AA86" s="348"/>
      <c r="AB86" s="348"/>
      <c r="AC86" s="348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8"/>
      <c r="O87" s="348"/>
      <c r="P87" s="348"/>
      <c r="Q87" s="348"/>
      <c r="R87" s="348"/>
      <c r="S87" s="348"/>
      <c r="T87" s="348"/>
      <c r="U87" s="348"/>
      <c r="V87" s="348"/>
      <c r="W87" s="348"/>
      <c r="X87" s="348"/>
      <c r="Y87" s="348"/>
      <c r="Z87" s="348"/>
      <c r="AA87" s="348"/>
      <c r="AB87" s="348"/>
      <c r="AC87" s="348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1"/>
      <c r="O88" s="351"/>
      <c r="P88" s="351"/>
      <c r="Q88" s="351"/>
      <c r="R88" s="351"/>
      <c r="S88" s="351"/>
      <c r="T88" s="351"/>
      <c r="U88" s="351"/>
      <c r="V88" s="351"/>
      <c r="W88" s="351"/>
      <c r="X88" s="351"/>
      <c r="Y88" s="351"/>
      <c r="Z88" s="351"/>
      <c r="AA88" s="351"/>
      <c r="AB88" s="351"/>
      <c r="AC88" s="351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1"/>
      <c r="O89" s="351"/>
      <c r="P89" s="351"/>
      <c r="Q89" s="351"/>
      <c r="R89" s="351"/>
      <c r="S89" s="351"/>
      <c r="T89" s="351"/>
      <c r="U89" s="351"/>
      <c r="V89" s="351"/>
      <c r="W89" s="351"/>
      <c r="X89" s="351"/>
      <c r="Y89" s="351"/>
      <c r="Z89" s="351"/>
      <c r="AA89" s="351"/>
      <c r="AB89" s="351"/>
      <c r="AC89" s="351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8"/>
      <c r="O90" s="348"/>
      <c r="P90" s="348"/>
      <c r="Q90" s="348"/>
      <c r="R90" s="348"/>
      <c r="S90" s="348"/>
      <c r="T90" s="348"/>
      <c r="U90" s="348"/>
      <c r="V90" s="348"/>
      <c r="W90" s="348"/>
      <c r="X90" s="348"/>
      <c r="Y90" s="348"/>
      <c r="Z90" s="348"/>
      <c r="AA90" s="348"/>
      <c r="AB90" s="348"/>
      <c r="AC90" s="348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57">
        <v>67.5</v>
      </c>
      <c r="O91" s="352">
        <v>0</v>
      </c>
      <c r="P91" s="350">
        <f>SUM(M91:M111)+N91+O91</f>
        <v>1180.5</v>
      </c>
      <c r="Q91" s="352">
        <v>0</v>
      </c>
      <c r="R91" s="350">
        <v>0</v>
      </c>
      <c r="S91" s="355">
        <v>450</v>
      </c>
      <c r="T91" s="352">
        <v>450</v>
      </c>
      <c r="U91" s="355">
        <v>112</v>
      </c>
      <c r="V91" s="383">
        <v>112</v>
      </c>
      <c r="W91" s="355">
        <v>56</v>
      </c>
      <c r="X91" s="352">
        <v>56</v>
      </c>
      <c r="Y91" s="350">
        <f>ROUND((P91-T91),1)</f>
        <v>730.5</v>
      </c>
      <c r="Z91" s="397">
        <f>IF(OR(SUM(V91:V111)="",SUM(Q91:Q111)=""),0,IF(OR(SUM(U91:U111)=320,SUM(V91:V111)&gt;0),ROUND((SUM(Q91:Q111)-SUM(V91:V111)),1),0))</f>
        <v>-112</v>
      </c>
      <c r="AA91" s="397">
        <f>IF(OR(SUM(X91:X111)="",SUM(R91:R111)=""),0,IF(OR(SUM(W91:W111)=160,SUM(X91:X111)&gt;0),ROUND((SUM(R91:R111)-SUM(X91:X111)),1),0))</f>
        <v>-56</v>
      </c>
      <c r="AB91" s="398"/>
      <c r="AC91" s="403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8"/>
      <c r="O92" s="348"/>
      <c r="P92" s="348"/>
      <c r="Q92" s="348"/>
      <c r="R92" s="348"/>
      <c r="S92" s="348"/>
      <c r="T92" s="348"/>
      <c r="U92" s="348"/>
      <c r="V92" s="348"/>
      <c r="W92" s="348"/>
      <c r="X92" s="348"/>
      <c r="Y92" s="348"/>
      <c r="Z92" s="348"/>
      <c r="AA92" s="348"/>
      <c r="AB92" s="348"/>
      <c r="AC92" s="348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1"/>
      <c r="O93" s="351"/>
      <c r="P93" s="351"/>
      <c r="Q93" s="351"/>
      <c r="R93" s="351"/>
      <c r="S93" s="351"/>
      <c r="T93" s="351"/>
      <c r="U93" s="351"/>
      <c r="V93" s="351"/>
      <c r="W93" s="351"/>
      <c r="X93" s="351"/>
      <c r="Y93" s="351"/>
      <c r="Z93" s="351"/>
      <c r="AA93" s="351"/>
      <c r="AB93" s="351"/>
      <c r="AC93" s="351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8"/>
      <c r="O94" s="348"/>
      <c r="P94" s="348"/>
      <c r="Q94" s="348"/>
      <c r="R94" s="348"/>
      <c r="S94" s="348"/>
      <c r="T94" s="348"/>
      <c r="U94" s="348"/>
      <c r="V94" s="348"/>
      <c r="W94" s="348"/>
      <c r="X94" s="348"/>
      <c r="Y94" s="348"/>
      <c r="Z94" s="348"/>
      <c r="AA94" s="348"/>
      <c r="AB94" s="348"/>
      <c r="AC94" s="348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8"/>
      <c r="O95" s="348"/>
      <c r="P95" s="348"/>
      <c r="Q95" s="348"/>
      <c r="R95" s="348"/>
      <c r="S95" s="348"/>
      <c r="T95" s="348"/>
      <c r="U95" s="348"/>
      <c r="V95" s="348"/>
      <c r="W95" s="348"/>
      <c r="X95" s="348"/>
      <c r="Y95" s="348"/>
      <c r="Z95" s="348"/>
      <c r="AA95" s="348"/>
      <c r="AB95" s="348"/>
      <c r="AC95" s="348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8"/>
      <c r="O96" s="348"/>
      <c r="P96" s="348"/>
      <c r="Q96" s="348"/>
      <c r="R96" s="348"/>
      <c r="S96" s="348"/>
      <c r="T96" s="348"/>
      <c r="U96" s="348"/>
      <c r="V96" s="348"/>
      <c r="W96" s="348"/>
      <c r="X96" s="348"/>
      <c r="Y96" s="348"/>
      <c r="Z96" s="348"/>
      <c r="AA96" s="348"/>
      <c r="AB96" s="348"/>
      <c r="AC96" s="348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8"/>
      <c r="O97" s="348"/>
      <c r="P97" s="348"/>
      <c r="Q97" s="348"/>
      <c r="R97" s="348"/>
      <c r="S97" s="348"/>
      <c r="T97" s="348"/>
      <c r="U97" s="348"/>
      <c r="V97" s="348"/>
      <c r="W97" s="348"/>
      <c r="X97" s="348"/>
      <c r="Y97" s="348"/>
      <c r="Z97" s="348"/>
      <c r="AA97" s="348"/>
      <c r="AB97" s="348"/>
      <c r="AC97" s="348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8"/>
      <c r="O98" s="348"/>
      <c r="P98" s="348"/>
      <c r="Q98" s="348"/>
      <c r="R98" s="348"/>
      <c r="S98" s="348"/>
      <c r="T98" s="348"/>
      <c r="U98" s="348"/>
      <c r="V98" s="348"/>
      <c r="W98" s="348"/>
      <c r="X98" s="348"/>
      <c r="Y98" s="348"/>
      <c r="Z98" s="348"/>
      <c r="AA98" s="348"/>
      <c r="AB98" s="348"/>
      <c r="AC98" s="348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8"/>
      <c r="O99" s="348"/>
      <c r="P99" s="348"/>
      <c r="Q99" s="348"/>
      <c r="R99" s="348"/>
      <c r="S99" s="348"/>
      <c r="T99" s="348"/>
      <c r="U99" s="348"/>
      <c r="V99" s="348"/>
      <c r="W99" s="348"/>
      <c r="X99" s="348"/>
      <c r="Y99" s="348"/>
      <c r="Z99" s="348"/>
      <c r="AA99" s="348"/>
      <c r="AB99" s="348"/>
      <c r="AC99" s="348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1"/>
      <c r="O100" s="351"/>
      <c r="P100" s="351"/>
      <c r="Q100" s="351"/>
      <c r="R100" s="351"/>
      <c r="S100" s="351"/>
      <c r="T100" s="351"/>
      <c r="U100" s="351"/>
      <c r="V100" s="351"/>
      <c r="W100" s="351"/>
      <c r="X100" s="351"/>
      <c r="Y100" s="351"/>
      <c r="Z100" s="351"/>
      <c r="AA100" s="351"/>
      <c r="AB100" s="351"/>
      <c r="AC100" s="351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1"/>
      <c r="O101" s="351"/>
      <c r="P101" s="351"/>
      <c r="Q101" s="351"/>
      <c r="R101" s="351"/>
      <c r="S101" s="351"/>
      <c r="T101" s="351"/>
      <c r="U101" s="351"/>
      <c r="V101" s="351"/>
      <c r="W101" s="351"/>
      <c r="X101" s="351"/>
      <c r="Y101" s="351"/>
      <c r="Z101" s="351"/>
      <c r="AA101" s="351"/>
      <c r="AB101" s="351"/>
      <c r="AC101" s="351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1"/>
      <c r="O102" s="351"/>
      <c r="P102" s="351"/>
      <c r="Q102" s="351"/>
      <c r="R102" s="351"/>
      <c r="S102" s="351"/>
      <c r="T102" s="351"/>
      <c r="U102" s="351"/>
      <c r="V102" s="351"/>
      <c r="W102" s="351"/>
      <c r="X102" s="351"/>
      <c r="Y102" s="351"/>
      <c r="Z102" s="351"/>
      <c r="AA102" s="351"/>
      <c r="AB102" s="351"/>
      <c r="AC102" s="351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1"/>
      <c r="O103" s="351"/>
      <c r="P103" s="351"/>
      <c r="Q103" s="351"/>
      <c r="R103" s="351"/>
      <c r="S103" s="351"/>
      <c r="T103" s="351"/>
      <c r="U103" s="351"/>
      <c r="V103" s="351"/>
      <c r="W103" s="351"/>
      <c r="X103" s="351"/>
      <c r="Y103" s="351"/>
      <c r="Z103" s="351"/>
      <c r="AA103" s="351"/>
      <c r="AB103" s="351"/>
      <c r="AC103" s="351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8"/>
      <c r="O104" s="348"/>
      <c r="P104" s="348"/>
      <c r="Q104" s="348"/>
      <c r="R104" s="348"/>
      <c r="S104" s="348"/>
      <c r="T104" s="348"/>
      <c r="U104" s="348"/>
      <c r="V104" s="348"/>
      <c r="W104" s="348"/>
      <c r="X104" s="348"/>
      <c r="Y104" s="348"/>
      <c r="Z104" s="348"/>
      <c r="AA104" s="348"/>
      <c r="AB104" s="348"/>
      <c r="AC104" s="348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8"/>
      <c r="O105" s="348"/>
      <c r="P105" s="348"/>
      <c r="Q105" s="348"/>
      <c r="R105" s="348"/>
      <c r="S105" s="348"/>
      <c r="T105" s="348"/>
      <c r="U105" s="348"/>
      <c r="V105" s="348"/>
      <c r="W105" s="348"/>
      <c r="X105" s="348"/>
      <c r="Y105" s="348"/>
      <c r="Z105" s="348"/>
      <c r="AA105" s="348"/>
      <c r="AB105" s="348"/>
      <c r="AC105" s="348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8"/>
      <c r="O106" s="348"/>
      <c r="P106" s="348"/>
      <c r="Q106" s="348"/>
      <c r="R106" s="348"/>
      <c r="S106" s="348"/>
      <c r="T106" s="348"/>
      <c r="U106" s="348"/>
      <c r="V106" s="348"/>
      <c r="W106" s="348"/>
      <c r="X106" s="348"/>
      <c r="Y106" s="348"/>
      <c r="Z106" s="348"/>
      <c r="AA106" s="348"/>
      <c r="AB106" s="348"/>
      <c r="AC106" s="348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8"/>
      <c r="O107" s="348"/>
      <c r="P107" s="348"/>
      <c r="Q107" s="348"/>
      <c r="R107" s="348"/>
      <c r="S107" s="348"/>
      <c r="T107" s="348"/>
      <c r="U107" s="348"/>
      <c r="V107" s="348"/>
      <c r="W107" s="348"/>
      <c r="X107" s="348"/>
      <c r="Y107" s="348"/>
      <c r="Z107" s="348"/>
      <c r="AA107" s="348"/>
      <c r="AB107" s="348"/>
      <c r="AC107" s="348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392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1"/>
      <c r="O108" s="351"/>
      <c r="P108" s="351"/>
      <c r="Q108" s="351"/>
      <c r="R108" s="351"/>
      <c r="S108" s="351"/>
      <c r="T108" s="351"/>
      <c r="U108" s="351"/>
      <c r="V108" s="351"/>
      <c r="W108" s="351"/>
      <c r="X108" s="351"/>
      <c r="Y108" s="351"/>
      <c r="Z108" s="351"/>
      <c r="AA108" s="351"/>
      <c r="AB108" s="351"/>
      <c r="AC108" s="351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1"/>
      <c r="O109" s="351"/>
      <c r="P109" s="351"/>
      <c r="Q109" s="351"/>
      <c r="R109" s="351"/>
      <c r="S109" s="351"/>
      <c r="T109" s="351"/>
      <c r="U109" s="351"/>
      <c r="V109" s="351"/>
      <c r="W109" s="351"/>
      <c r="X109" s="351"/>
      <c r="Y109" s="351"/>
      <c r="Z109" s="351"/>
      <c r="AA109" s="351"/>
      <c r="AB109" s="351"/>
      <c r="AC109" s="351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8"/>
      <c r="O110" s="348"/>
      <c r="P110" s="348"/>
      <c r="Q110" s="348"/>
      <c r="R110" s="348"/>
      <c r="S110" s="348"/>
      <c r="T110" s="348"/>
      <c r="U110" s="348"/>
      <c r="V110" s="348"/>
      <c r="W110" s="348"/>
      <c r="X110" s="348"/>
      <c r="Y110" s="348"/>
      <c r="Z110" s="348"/>
      <c r="AA110" s="348"/>
      <c r="AB110" s="348"/>
      <c r="AC110" s="348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388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1"/>
      <c r="O111" s="351"/>
      <c r="P111" s="351"/>
      <c r="Q111" s="351"/>
      <c r="R111" s="351"/>
      <c r="S111" s="351"/>
      <c r="T111" s="351"/>
      <c r="U111" s="351"/>
      <c r="V111" s="351"/>
      <c r="W111" s="351"/>
      <c r="X111" s="351"/>
      <c r="Y111" s="351"/>
      <c r="Z111" s="351"/>
      <c r="AA111" s="351"/>
      <c r="AB111" s="351"/>
      <c r="AC111" s="351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65">
        <v>67.5</v>
      </c>
      <c r="O112" s="365">
        <v>0</v>
      </c>
      <c r="P112" s="366">
        <f>SUM(M112:M130)+N112+O112</f>
        <v>844.5</v>
      </c>
      <c r="Q112" s="371">
        <v>0</v>
      </c>
      <c r="R112" s="366">
        <v>0</v>
      </c>
      <c r="S112" s="379">
        <v>450</v>
      </c>
      <c r="T112" s="371">
        <v>450</v>
      </c>
      <c r="U112" s="379">
        <v>112</v>
      </c>
      <c r="V112" s="371">
        <v>112</v>
      </c>
      <c r="W112" s="379">
        <v>56</v>
      </c>
      <c r="X112" s="371">
        <v>56</v>
      </c>
      <c r="Y112" s="366">
        <f>ROUND((P112-T112),1)</f>
        <v>394.5</v>
      </c>
      <c r="Z112" s="409">
        <f>IF(OR(SUM(V112:V130)="",SUM(Q112:Q130)=""),0,IF(OR(SUM(U112:U130)=320,SUM(V112:V130)&gt;0),ROUND((SUM(Q112:Q130)-SUM(V112:V130)),1),0))</f>
        <v>-112</v>
      </c>
      <c r="AA112" s="409">
        <f>IF(OR(SUM(X112:X130)="",SUM(R112:R130)=""),0,IF(OR(SUM(W112:W130)=160,SUM(X112:X130)&gt;0),ROUND((SUM(R112:R130)-SUM(X112:X130)),1),0))</f>
        <v>-56</v>
      </c>
      <c r="AB112" s="371"/>
      <c r="AC112" s="405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6"/>
      <c r="O113" s="346"/>
      <c r="P113" s="346"/>
      <c r="Q113" s="346"/>
      <c r="R113" s="346"/>
      <c r="S113" s="346"/>
      <c r="T113" s="346"/>
      <c r="U113" s="346"/>
      <c r="V113" s="346"/>
      <c r="W113" s="346"/>
      <c r="X113" s="346"/>
      <c r="Y113" s="346"/>
      <c r="Z113" s="346"/>
      <c r="AA113" s="346"/>
      <c r="AB113" s="346"/>
      <c r="AC113" s="346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6"/>
      <c r="O114" s="346"/>
      <c r="P114" s="346"/>
      <c r="Q114" s="346"/>
      <c r="R114" s="346"/>
      <c r="S114" s="346"/>
      <c r="T114" s="346"/>
      <c r="U114" s="346"/>
      <c r="V114" s="346"/>
      <c r="W114" s="346"/>
      <c r="X114" s="346"/>
      <c r="Y114" s="346"/>
      <c r="Z114" s="346"/>
      <c r="AA114" s="346"/>
      <c r="AB114" s="346"/>
      <c r="AC114" s="346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6"/>
      <c r="O115" s="346"/>
      <c r="P115" s="346"/>
      <c r="Q115" s="346"/>
      <c r="R115" s="346"/>
      <c r="S115" s="346"/>
      <c r="T115" s="346"/>
      <c r="U115" s="346"/>
      <c r="V115" s="346"/>
      <c r="W115" s="346"/>
      <c r="X115" s="346"/>
      <c r="Y115" s="346"/>
      <c r="Z115" s="346"/>
      <c r="AA115" s="346"/>
      <c r="AB115" s="346"/>
      <c r="AC115" s="346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6"/>
      <c r="O116" s="346"/>
      <c r="P116" s="346"/>
      <c r="Q116" s="346"/>
      <c r="R116" s="346"/>
      <c r="S116" s="346"/>
      <c r="T116" s="346"/>
      <c r="U116" s="346"/>
      <c r="V116" s="346"/>
      <c r="W116" s="346"/>
      <c r="X116" s="346"/>
      <c r="Y116" s="346"/>
      <c r="Z116" s="346"/>
      <c r="AA116" s="346"/>
      <c r="AB116" s="346"/>
      <c r="AC116" s="346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6"/>
      <c r="O117" s="346"/>
      <c r="P117" s="346"/>
      <c r="Q117" s="346"/>
      <c r="R117" s="346"/>
      <c r="S117" s="346"/>
      <c r="T117" s="346"/>
      <c r="U117" s="346"/>
      <c r="V117" s="346"/>
      <c r="W117" s="346"/>
      <c r="X117" s="346"/>
      <c r="Y117" s="346"/>
      <c r="Z117" s="346"/>
      <c r="AA117" s="346"/>
      <c r="AB117" s="346"/>
      <c r="AC117" s="346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6"/>
      <c r="O118" s="346"/>
      <c r="P118" s="346"/>
      <c r="Q118" s="346"/>
      <c r="R118" s="346"/>
      <c r="S118" s="346"/>
      <c r="T118" s="346"/>
      <c r="U118" s="346"/>
      <c r="V118" s="346"/>
      <c r="W118" s="346"/>
      <c r="X118" s="346"/>
      <c r="Y118" s="346"/>
      <c r="Z118" s="346"/>
      <c r="AA118" s="346"/>
      <c r="AB118" s="346"/>
      <c r="AC118" s="346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6"/>
      <c r="O119" s="346"/>
      <c r="P119" s="346"/>
      <c r="Q119" s="346"/>
      <c r="R119" s="346"/>
      <c r="S119" s="346"/>
      <c r="T119" s="346"/>
      <c r="U119" s="346"/>
      <c r="V119" s="346"/>
      <c r="W119" s="346"/>
      <c r="X119" s="346"/>
      <c r="Y119" s="346"/>
      <c r="Z119" s="346"/>
      <c r="AA119" s="346"/>
      <c r="AB119" s="346"/>
      <c r="AC119" s="346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6"/>
      <c r="O120" s="346"/>
      <c r="P120" s="346"/>
      <c r="Q120" s="346"/>
      <c r="R120" s="346"/>
      <c r="S120" s="346"/>
      <c r="T120" s="346"/>
      <c r="U120" s="346"/>
      <c r="V120" s="346"/>
      <c r="W120" s="346"/>
      <c r="X120" s="346"/>
      <c r="Y120" s="346"/>
      <c r="Z120" s="346"/>
      <c r="AA120" s="346"/>
      <c r="AB120" s="346"/>
      <c r="AC120" s="346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6"/>
      <c r="O121" s="346"/>
      <c r="P121" s="346"/>
      <c r="Q121" s="346"/>
      <c r="R121" s="346"/>
      <c r="S121" s="346"/>
      <c r="T121" s="346"/>
      <c r="U121" s="346"/>
      <c r="V121" s="346"/>
      <c r="W121" s="346"/>
      <c r="X121" s="346"/>
      <c r="Y121" s="346"/>
      <c r="Z121" s="346"/>
      <c r="AA121" s="346"/>
      <c r="AB121" s="346"/>
      <c r="AC121" s="346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6"/>
      <c r="O122" s="346"/>
      <c r="P122" s="346"/>
      <c r="Q122" s="346"/>
      <c r="R122" s="346"/>
      <c r="S122" s="346"/>
      <c r="T122" s="346"/>
      <c r="U122" s="346"/>
      <c r="V122" s="346"/>
      <c r="W122" s="346"/>
      <c r="X122" s="346"/>
      <c r="Y122" s="346"/>
      <c r="Z122" s="346"/>
      <c r="AA122" s="346"/>
      <c r="AB122" s="346"/>
      <c r="AC122" s="346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6"/>
      <c r="O123" s="346"/>
      <c r="P123" s="346"/>
      <c r="Q123" s="346"/>
      <c r="R123" s="346"/>
      <c r="S123" s="346"/>
      <c r="T123" s="346"/>
      <c r="U123" s="346"/>
      <c r="V123" s="346"/>
      <c r="W123" s="346"/>
      <c r="X123" s="346"/>
      <c r="Y123" s="346"/>
      <c r="Z123" s="346"/>
      <c r="AA123" s="346"/>
      <c r="AB123" s="346"/>
      <c r="AC123" s="346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6"/>
      <c r="O124" s="346"/>
      <c r="P124" s="346"/>
      <c r="Q124" s="346"/>
      <c r="R124" s="346"/>
      <c r="S124" s="346"/>
      <c r="T124" s="346"/>
      <c r="U124" s="346"/>
      <c r="V124" s="346"/>
      <c r="W124" s="346"/>
      <c r="X124" s="346"/>
      <c r="Y124" s="346"/>
      <c r="Z124" s="346"/>
      <c r="AA124" s="346"/>
      <c r="AB124" s="346"/>
      <c r="AC124" s="346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6"/>
      <c r="O125" s="346"/>
      <c r="P125" s="346"/>
      <c r="Q125" s="346"/>
      <c r="R125" s="346"/>
      <c r="S125" s="346"/>
      <c r="T125" s="346"/>
      <c r="U125" s="346"/>
      <c r="V125" s="346"/>
      <c r="W125" s="346"/>
      <c r="X125" s="346"/>
      <c r="Y125" s="346"/>
      <c r="Z125" s="346"/>
      <c r="AA125" s="346"/>
      <c r="AB125" s="346"/>
      <c r="AC125" s="346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6"/>
      <c r="O126" s="346"/>
      <c r="P126" s="346"/>
      <c r="Q126" s="346"/>
      <c r="R126" s="346"/>
      <c r="S126" s="346"/>
      <c r="T126" s="346"/>
      <c r="U126" s="346"/>
      <c r="V126" s="346"/>
      <c r="W126" s="346"/>
      <c r="X126" s="346"/>
      <c r="Y126" s="346"/>
      <c r="Z126" s="346"/>
      <c r="AA126" s="346"/>
      <c r="AB126" s="346"/>
      <c r="AC126" s="346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6"/>
      <c r="O127" s="346"/>
      <c r="P127" s="346"/>
      <c r="Q127" s="346"/>
      <c r="R127" s="346"/>
      <c r="S127" s="346"/>
      <c r="T127" s="346"/>
      <c r="U127" s="346"/>
      <c r="V127" s="346"/>
      <c r="W127" s="346"/>
      <c r="X127" s="346"/>
      <c r="Y127" s="346"/>
      <c r="Z127" s="346"/>
      <c r="AA127" s="346"/>
      <c r="AB127" s="346"/>
      <c r="AC127" s="346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6"/>
      <c r="O128" s="346"/>
      <c r="P128" s="346"/>
      <c r="Q128" s="346"/>
      <c r="R128" s="346"/>
      <c r="S128" s="346"/>
      <c r="T128" s="346"/>
      <c r="U128" s="346"/>
      <c r="V128" s="346"/>
      <c r="W128" s="346"/>
      <c r="X128" s="346"/>
      <c r="Y128" s="346"/>
      <c r="Z128" s="346"/>
      <c r="AA128" s="346"/>
      <c r="AB128" s="346"/>
      <c r="AC128" s="346"/>
      <c r="AD128" s="83"/>
    </row>
    <row r="129" spans="1:30" s="225" customFormat="1" ht="18" customHeight="1">
      <c r="A129" s="121"/>
      <c r="B129" s="84"/>
      <c r="C129" s="85"/>
      <c r="D129" s="42"/>
      <c r="E129" s="43" t="s">
        <v>489</v>
      </c>
      <c r="F129" s="44" t="s">
        <v>483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6"/>
      <c r="O129" s="346"/>
      <c r="P129" s="346"/>
      <c r="Q129" s="346"/>
      <c r="R129" s="346"/>
      <c r="S129" s="346"/>
      <c r="T129" s="346"/>
      <c r="U129" s="346"/>
      <c r="V129" s="346"/>
      <c r="W129" s="346"/>
      <c r="X129" s="346"/>
      <c r="Y129" s="346"/>
      <c r="Z129" s="346"/>
      <c r="AA129" s="346"/>
      <c r="AB129" s="346"/>
      <c r="AC129" s="346"/>
      <c r="AD129" s="83"/>
    </row>
    <row r="130" spans="1:30" s="225" customFormat="1" ht="18" customHeight="1">
      <c r="A130" s="121"/>
      <c r="B130" s="84"/>
      <c r="C130" s="85"/>
      <c r="D130" s="42"/>
      <c r="E130" s="43" t="s">
        <v>490</v>
      </c>
      <c r="F130" s="44" t="s">
        <v>484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6"/>
      <c r="O130" s="346"/>
      <c r="P130" s="346"/>
      <c r="Q130" s="346"/>
      <c r="R130" s="346"/>
      <c r="S130" s="346"/>
      <c r="T130" s="346"/>
      <c r="U130" s="346"/>
      <c r="V130" s="346"/>
      <c r="W130" s="346"/>
      <c r="X130" s="346"/>
      <c r="Y130" s="346"/>
      <c r="Z130" s="346"/>
      <c r="AA130" s="346"/>
      <c r="AB130" s="346"/>
      <c r="AC130" s="346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57">
        <v>67.5</v>
      </c>
      <c r="O131" s="352">
        <v>0</v>
      </c>
      <c r="P131" s="350">
        <f>SUM(M131:M150)+N131+O131</f>
        <v>828.7</v>
      </c>
      <c r="Q131" s="352">
        <v>0</v>
      </c>
      <c r="R131" s="395">
        <v>0</v>
      </c>
      <c r="S131" s="355">
        <v>450</v>
      </c>
      <c r="T131" s="352">
        <v>450</v>
      </c>
      <c r="U131" s="355">
        <v>112</v>
      </c>
      <c r="V131" s="383">
        <v>112</v>
      </c>
      <c r="W131" s="355">
        <v>56</v>
      </c>
      <c r="X131" s="352">
        <v>56</v>
      </c>
      <c r="Y131" s="350">
        <f>ROUND((P131-T131),1)</f>
        <v>378.7</v>
      </c>
      <c r="Z131" s="397">
        <f>IF(OR(SUM(V131:V150)="",SUM(Q131:Q150)=""),0,IF(OR(SUM(U131:U150)=320,SUM(V131:V150)&gt;0),ROUND((SUM(Q131:Q150)-SUM(V131:V150)),1),0))</f>
        <v>-112</v>
      </c>
      <c r="AA131" s="397">
        <f>IF(OR(SUM(X131:X150)="",SUM(R131:R150)=""),0,IF(OR(SUM(W131:W150)=160,SUM(X131:X150)&gt;0),ROUND((SUM(R131:R150)-SUM(X131:X150)),1),0))</f>
        <v>-56</v>
      </c>
      <c r="AB131" s="398"/>
      <c r="AC131" s="403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58"/>
      <c r="O132" s="354"/>
      <c r="P132" s="353"/>
      <c r="Q132" s="348"/>
      <c r="R132" s="396"/>
      <c r="S132" s="348"/>
      <c r="T132" s="348"/>
      <c r="U132" s="348"/>
      <c r="V132" s="348"/>
      <c r="W132" s="348"/>
      <c r="X132" s="348"/>
      <c r="Y132" s="348"/>
      <c r="Z132" s="348"/>
      <c r="AA132" s="348"/>
      <c r="AB132" s="348"/>
      <c r="AC132" s="348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58"/>
      <c r="O133" s="354"/>
      <c r="P133" s="353"/>
      <c r="Q133" s="348"/>
      <c r="R133" s="396"/>
      <c r="S133" s="348"/>
      <c r="T133" s="348"/>
      <c r="U133" s="348"/>
      <c r="V133" s="348"/>
      <c r="W133" s="348"/>
      <c r="X133" s="348"/>
      <c r="Y133" s="348"/>
      <c r="Z133" s="348"/>
      <c r="AA133" s="348"/>
      <c r="AB133" s="348"/>
      <c r="AC133" s="348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58"/>
      <c r="O134" s="354"/>
      <c r="P134" s="353"/>
      <c r="Q134" s="348"/>
      <c r="R134" s="396"/>
      <c r="S134" s="348"/>
      <c r="T134" s="348"/>
      <c r="U134" s="348"/>
      <c r="V134" s="348"/>
      <c r="W134" s="348"/>
      <c r="X134" s="348"/>
      <c r="Y134" s="348"/>
      <c r="Z134" s="348"/>
      <c r="AA134" s="348"/>
      <c r="AB134" s="348"/>
      <c r="AC134" s="348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58"/>
      <c r="O135" s="354"/>
      <c r="P135" s="353"/>
      <c r="Q135" s="348"/>
      <c r="R135" s="396"/>
      <c r="S135" s="348"/>
      <c r="T135" s="348"/>
      <c r="U135" s="348"/>
      <c r="V135" s="348"/>
      <c r="W135" s="348"/>
      <c r="X135" s="348"/>
      <c r="Y135" s="348"/>
      <c r="Z135" s="348"/>
      <c r="AA135" s="348"/>
      <c r="AB135" s="348"/>
      <c r="AC135" s="348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58"/>
      <c r="O136" s="354"/>
      <c r="P136" s="353"/>
      <c r="Q136" s="348"/>
      <c r="R136" s="396"/>
      <c r="S136" s="348"/>
      <c r="T136" s="348"/>
      <c r="U136" s="348"/>
      <c r="V136" s="348"/>
      <c r="W136" s="348"/>
      <c r="X136" s="348"/>
      <c r="Y136" s="348"/>
      <c r="Z136" s="348"/>
      <c r="AA136" s="348"/>
      <c r="AB136" s="348"/>
      <c r="AC136" s="348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58"/>
      <c r="O137" s="354"/>
      <c r="P137" s="353"/>
      <c r="Q137" s="348"/>
      <c r="R137" s="396"/>
      <c r="S137" s="348"/>
      <c r="T137" s="348"/>
      <c r="U137" s="348"/>
      <c r="V137" s="348"/>
      <c r="W137" s="348"/>
      <c r="X137" s="348"/>
      <c r="Y137" s="348"/>
      <c r="Z137" s="348"/>
      <c r="AA137" s="348"/>
      <c r="AB137" s="348"/>
      <c r="AC137" s="348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525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58"/>
      <c r="O138" s="354"/>
      <c r="P138" s="353"/>
      <c r="Q138" s="348"/>
      <c r="R138" s="396"/>
      <c r="S138" s="348"/>
      <c r="T138" s="348"/>
      <c r="U138" s="348"/>
      <c r="V138" s="348"/>
      <c r="W138" s="348"/>
      <c r="X138" s="348"/>
      <c r="Y138" s="348"/>
      <c r="Z138" s="348"/>
      <c r="AA138" s="348"/>
      <c r="AB138" s="348"/>
      <c r="AC138" s="348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58"/>
      <c r="O139" s="354"/>
      <c r="P139" s="353"/>
      <c r="Q139" s="351"/>
      <c r="R139" s="396"/>
      <c r="S139" s="351"/>
      <c r="T139" s="351"/>
      <c r="U139" s="351"/>
      <c r="V139" s="351"/>
      <c r="W139" s="351"/>
      <c r="X139" s="351"/>
      <c r="Y139" s="351"/>
      <c r="Z139" s="351"/>
      <c r="AA139" s="351"/>
      <c r="AB139" s="351"/>
      <c r="AC139" s="351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58"/>
      <c r="O140" s="354"/>
      <c r="P140" s="353"/>
      <c r="Q140" s="351"/>
      <c r="R140" s="396"/>
      <c r="S140" s="351"/>
      <c r="T140" s="351"/>
      <c r="U140" s="351"/>
      <c r="V140" s="351"/>
      <c r="W140" s="351"/>
      <c r="X140" s="351"/>
      <c r="Y140" s="351"/>
      <c r="Z140" s="351"/>
      <c r="AA140" s="351"/>
      <c r="AB140" s="351"/>
      <c r="AC140" s="351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58"/>
      <c r="O141" s="354"/>
      <c r="P141" s="353"/>
      <c r="Q141" s="348"/>
      <c r="R141" s="396"/>
      <c r="S141" s="348"/>
      <c r="T141" s="348"/>
      <c r="U141" s="348"/>
      <c r="V141" s="348"/>
      <c r="W141" s="348"/>
      <c r="X141" s="348"/>
      <c r="Y141" s="348"/>
      <c r="Z141" s="348"/>
      <c r="AA141" s="348"/>
      <c r="AB141" s="348"/>
      <c r="AC141" s="348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58"/>
      <c r="O142" s="354"/>
      <c r="P142" s="353"/>
      <c r="Q142" s="348"/>
      <c r="R142" s="396"/>
      <c r="S142" s="348"/>
      <c r="T142" s="348"/>
      <c r="U142" s="348"/>
      <c r="V142" s="348"/>
      <c r="W142" s="348"/>
      <c r="X142" s="348"/>
      <c r="Y142" s="348"/>
      <c r="Z142" s="348"/>
      <c r="AA142" s="348"/>
      <c r="AB142" s="348"/>
      <c r="AC142" s="348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450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58"/>
      <c r="O143" s="354"/>
      <c r="P143" s="353"/>
      <c r="Q143" s="348"/>
      <c r="R143" s="396"/>
      <c r="S143" s="348"/>
      <c r="T143" s="348"/>
      <c r="U143" s="348"/>
      <c r="V143" s="348"/>
      <c r="W143" s="348"/>
      <c r="X143" s="348"/>
      <c r="Y143" s="348"/>
      <c r="Z143" s="348"/>
      <c r="AA143" s="348"/>
      <c r="AB143" s="348"/>
      <c r="AC143" s="348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452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58"/>
      <c r="O144" s="354"/>
      <c r="P144" s="353"/>
      <c r="Q144" s="348"/>
      <c r="R144" s="396"/>
      <c r="S144" s="348"/>
      <c r="T144" s="348"/>
      <c r="U144" s="348"/>
      <c r="V144" s="348"/>
      <c r="W144" s="348"/>
      <c r="X144" s="348"/>
      <c r="Y144" s="348"/>
      <c r="Z144" s="348"/>
      <c r="AA144" s="348"/>
      <c r="AB144" s="348"/>
      <c r="AC144" s="348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58"/>
      <c r="O145" s="354"/>
      <c r="P145" s="353"/>
      <c r="Q145" s="348"/>
      <c r="R145" s="396"/>
      <c r="S145" s="348"/>
      <c r="T145" s="348"/>
      <c r="U145" s="348"/>
      <c r="V145" s="348"/>
      <c r="W145" s="348"/>
      <c r="X145" s="348"/>
      <c r="Y145" s="348"/>
      <c r="Z145" s="348"/>
      <c r="AA145" s="348"/>
      <c r="AB145" s="348"/>
      <c r="AC145" s="348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58"/>
      <c r="O146" s="354"/>
      <c r="P146" s="353"/>
      <c r="Q146" s="351"/>
      <c r="R146" s="396"/>
      <c r="S146" s="351"/>
      <c r="T146" s="351"/>
      <c r="U146" s="351"/>
      <c r="V146" s="351"/>
      <c r="W146" s="351"/>
      <c r="X146" s="351"/>
      <c r="Y146" s="351"/>
      <c r="Z146" s="351"/>
      <c r="AA146" s="351"/>
      <c r="AB146" s="351"/>
      <c r="AC146" s="351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58"/>
      <c r="O147" s="354"/>
      <c r="P147" s="353"/>
      <c r="Q147" s="348"/>
      <c r="R147" s="396"/>
      <c r="S147" s="348"/>
      <c r="T147" s="348"/>
      <c r="U147" s="348"/>
      <c r="V147" s="348"/>
      <c r="W147" s="348"/>
      <c r="X147" s="348"/>
      <c r="Y147" s="348"/>
      <c r="Z147" s="348"/>
      <c r="AA147" s="348"/>
      <c r="AB147" s="348"/>
      <c r="AC147" s="348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58"/>
      <c r="O148" s="354"/>
      <c r="P148" s="353"/>
      <c r="Q148" s="348"/>
      <c r="R148" s="396"/>
      <c r="S148" s="348"/>
      <c r="T148" s="348"/>
      <c r="U148" s="348"/>
      <c r="V148" s="348"/>
      <c r="W148" s="348"/>
      <c r="X148" s="348"/>
      <c r="Y148" s="348"/>
      <c r="Z148" s="348"/>
      <c r="AA148" s="348"/>
      <c r="AB148" s="348"/>
      <c r="AC148" s="348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58"/>
      <c r="O149" s="354"/>
      <c r="P149" s="353"/>
      <c r="Q149" s="348"/>
      <c r="R149" s="396"/>
      <c r="S149" s="348"/>
      <c r="T149" s="348"/>
      <c r="U149" s="348"/>
      <c r="V149" s="348"/>
      <c r="W149" s="348"/>
      <c r="X149" s="348"/>
      <c r="Y149" s="348"/>
      <c r="Z149" s="348"/>
      <c r="AA149" s="348"/>
      <c r="AB149" s="348"/>
      <c r="AC149" s="348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58"/>
      <c r="O150" s="354"/>
      <c r="P150" s="353"/>
      <c r="Q150" s="351"/>
      <c r="R150" s="396"/>
      <c r="S150" s="351"/>
      <c r="T150" s="351"/>
      <c r="U150" s="351"/>
      <c r="V150" s="351"/>
      <c r="W150" s="351"/>
      <c r="X150" s="351"/>
      <c r="Y150" s="351"/>
      <c r="Z150" s="351"/>
      <c r="AA150" s="351"/>
      <c r="AB150" s="351"/>
      <c r="AC150" s="351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57">
        <v>0</v>
      </c>
      <c r="O151" s="357">
        <v>0</v>
      </c>
      <c r="P151" s="350">
        <f>SUM(M151:M170)+N151+O151</f>
        <v>509.1</v>
      </c>
      <c r="Q151" s="357">
        <v>0</v>
      </c>
      <c r="R151" s="350">
        <v>0</v>
      </c>
      <c r="S151" s="355">
        <v>267.2</v>
      </c>
      <c r="T151" s="352">
        <v>267.2</v>
      </c>
      <c r="U151" s="355">
        <v>112</v>
      </c>
      <c r="V151" s="383">
        <v>112</v>
      </c>
      <c r="W151" s="355">
        <v>56</v>
      </c>
      <c r="X151" s="352">
        <v>56</v>
      </c>
      <c r="Y151" s="350">
        <f>ROUND((P151-T151),1)</f>
        <v>241.9</v>
      </c>
      <c r="Z151" s="350">
        <f>IF(OR(SUM(V151:V170)="",SUM(Q151:Q170)=""),0,IF(OR(SUM(U151:U170)=320,SUM(V151:V170)&gt;0),ROUND((SUM(Q151:Q170)-SUM(V151:V170)),1),0))</f>
        <v>-112</v>
      </c>
      <c r="AA151" s="350">
        <f>IF(OR(SUM(X151:X170)="",SUM(R151:R170)=""),0,IF(OR(SUM(W151:W170)=160,SUM(X151:X170)&gt;0),ROUND((SUM(R151:R170)-SUM(X151:X170)),1),0))</f>
        <v>-56</v>
      </c>
      <c r="AB151" s="413"/>
      <c r="AC151" s="408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58"/>
      <c r="O152" s="358"/>
      <c r="P152" s="353"/>
      <c r="Q152" s="358"/>
      <c r="R152" s="353"/>
      <c r="S152" s="356"/>
      <c r="T152" s="354"/>
      <c r="U152" s="356"/>
      <c r="V152" s="384"/>
      <c r="W152" s="356"/>
      <c r="X152" s="354"/>
      <c r="Y152" s="353"/>
      <c r="Z152" s="353"/>
      <c r="AA152" s="353"/>
      <c r="AB152" s="414"/>
      <c r="AC152" s="415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58"/>
      <c r="O153" s="358"/>
      <c r="P153" s="348"/>
      <c r="Q153" s="358"/>
      <c r="R153" s="348"/>
      <c r="S153" s="348"/>
      <c r="T153" s="348"/>
      <c r="U153" s="348"/>
      <c r="V153" s="348"/>
      <c r="W153" s="348"/>
      <c r="X153" s="348"/>
      <c r="Y153" s="348"/>
      <c r="Z153" s="348"/>
      <c r="AA153" s="348"/>
      <c r="AB153" s="346"/>
      <c r="AC153" s="416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519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58"/>
      <c r="O154" s="358"/>
      <c r="P154" s="348"/>
      <c r="Q154" s="358"/>
      <c r="R154" s="348"/>
      <c r="S154" s="348"/>
      <c r="T154" s="348"/>
      <c r="U154" s="348"/>
      <c r="V154" s="348"/>
      <c r="W154" s="348"/>
      <c r="X154" s="348"/>
      <c r="Y154" s="348"/>
      <c r="Z154" s="348"/>
      <c r="AA154" s="348"/>
      <c r="AB154" s="346"/>
      <c r="AC154" s="416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518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58"/>
      <c r="O155" s="358"/>
      <c r="P155" s="351"/>
      <c r="Q155" s="358"/>
      <c r="R155" s="351"/>
      <c r="S155" s="351"/>
      <c r="T155" s="351"/>
      <c r="U155" s="351"/>
      <c r="V155" s="351"/>
      <c r="W155" s="351"/>
      <c r="X155" s="351"/>
      <c r="Y155" s="351"/>
      <c r="Z155" s="351"/>
      <c r="AA155" s="351"/>
      <c r="AB155" s="346"/>
      <c r="AC155" s="417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58"/>
      <c r="O156" s="358"/>
      <c r="P156" s="351"/>
      <c r="Q156" s="358"/>
      <c r="R156" s="351"/>
      <c r="S156" s="351"/>
      <c r="T156" s="351"/>
      <c r="U156" s="351"/>
      <c r="V156" s="351"/>
      <c r="W156" s="351"/>
      <c r="X156" s="351"/>
      <c r="Y156" s="351"/>
      <c r="Z156" s="351"/>
      <c r="AA156" s="351"/>
      <c r="AB156" s="346"/>
      <c r="AC156" s="417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58"/>
      <c r="O157" s="358"/>
      <c r="P157" s="348"/>
      <c r="Q157" s="358"/>
      <c r="R157" s="348"/>
      <c r="S157" s="348"/>
      <c r="T157" s="348"/>
      <c r="U157" s="348"/>
      <c r="V157" s="348"/>
      <c r="W157" s="348"/>
      <c r="X157" s="348"/>
      <c r="Y157" s="348"/>
      <c r="Z157" s="348"/>
      <c r="AA157" s="348"/>
      <c r="AB157" s="346"/>
      <c r="AC157" s="416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58"/>
      <c r="O158" s="358"/>
      <c r="P158" s="351"/>
      <c r="Q158" s="358"/>
      <c r="R158" s="351"/>
      <c r="S158" s="351"/>
      <c r="T158" s="351"/>
      <c r="U158" s="351"/>
      <c r="V158" s="351"/>
      <c r="W158" s="351"/>
      <c r="X158" s="351"/>
      <c r="Y158" s="351"/>
      <c r="Z158" s="351"/>
      <c r="AA158" s="351"/>
      <c r="AB158" s="346"/>
      <c r="AC158" s="417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58"/>
      <c r="O159" s="358"/>
      <c r="P159" s="351"/>
      <c r="Q159" s="358"/>
      <c r="R159" s="351"/>
      <c r="S159" s="351"/>
      <c r="T159" s="351"/>
      <c r="U159" s="351"/>
      <c r="V159" s="351"/>
      <c r="W159" s="351"/>
      <c r="X159" s="351"/>
      <c r="Y159" s="351"/>
      <c r="Z159" s="351"/>
      <c r="AA159" s="351"/>
      <c r="AB159" s="346"/>
      <c r="AC159" s="417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58"/>
      <c r="O160" s="358"/>
      <c r="P160" s="351"/>
      <c r="Q160" s="358"/>
      <c r="R160" s="351"/>
      <c r="S160" s="351"/>
      <c r="T160" s="351"/>
      <c r="U160" s="351"/>
      <c r="V160" s="351"/>
      <c r="W160" s="351"/>
      <c r="X160" s="351"/>
      <c r="Y160" s="351"/>
      <c r="Z160" s="351"/>
      <c r="AA160" s="351"/>
      <c r="AB160" s="346"/>
      <c r="AC160" s="417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58"/>
      <c r="O161" s="358"/>
      <c r="P161" s="351"/>
      <c r="Q161" s="358"/>
      <c r="R161" s="351"/>
      <c r="S161" s="351"/>
      <c r="T161" s="351"/>
      <c r="U161" s="351"/>
      <c r="V161" s="351"/>
      <c r="W161" s="351"/>
      <c r="X161" s="351"/>
      <c r="Y161" s="351"/>
      <c r="Z161" s="351"/>
      <c r="AA161" s="351"/>
      <c r="AB161" s="346"/>
      <c r="AC161" s="417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58"/>
      <c r="O162" s="358"/>
      <c r="P162" s="351"/>
      <c r="Q162" s="358"/>
      <c r="R162" s="351"/>
      <c r="S162" s="351"/>
      <c r="T162" s="351"/>
      <c r="U162" s="351"/>
      <c r="V162" s="351"/>
      <c r="W162" s="351"/>
      <c r="X162" s="351"/>
      <c r="Y162" s="351"/>
      <c r="Z162" s="351"/>
      <c r="AA162" s="351"/>
      <c r="AB162" s="346"/>
      <c r="AC162" s="417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58"/>
      <c r="O163" s="358"/>
      <c r="P163" s="348"/>
      <c r="Q163" s="358"/>
      <c r="R163" s="348"/>
      <c r="S163" s="348"/>
      <c r="T163" s="348"/>
      <c r="U163" s="348"/>
      <c r="V163" s="348"/>
      <c r="W163" s="348"/>
      <c r="X163" s="348"/>
      <c r="Y163" s="348"/>
      <c r="Z163" s="348"/>
      <c r="AA163" s="348"/>
      <c r="AB163" s="346"/>
      <c r="AC163" s="416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58"/>
      <c r="O164" s="358"/>
      <c r="P164" s="348"/>
      <c r="Q164" s="358"/>
      <c r="R164" s="348"/>
      <c r="S164" s="348"/>
      <c r="T164" s="348"/>
      <c r="U164" s="348"/>
      <c r="V164" s="348"/>
      <c r="W164" s="348"/>
      <c r="X164" s="348"/>
      <c r="Y164" s="348"/>
      <c r="Z164" s="348"/>
      <c r="AA164" s="348"/>
      <c r="AB164" s="346"/>
      <c r="AC164" s="416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58"/>
      <c r="O165" s="358"/>
      <c r="P165" s="348"/>
      <c r="Q165" s="358"/>
      <c r="R165" s="348"/>
      <c r="S165" s="348"/>
      <c r="T165" s="348"/>
      <c r="U165" s="348"/>
      <c r="V165" s="348"/>
      <c r="W165" s="348"/>
      <c r="X165" s="348"/>
      <c r="Y165" s="348"/>
      <c r="Z165" s="348"/>
      <c r="AA165" s="348"/>
      <c r="AB165" s="346"/>
      <c r="AC165" s="416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58"/>
      <c r="O166" s="358"/>
      <c r="P166" s="348"/>
      <c r="Q166" s="358"/>
      <c r="R166" s="348"/>
      <c r="S166" s="348"/>
      <c r="T166" s="348"/>
      <c r="U166" s="348"/>
      <c r="V166" s="348"/>
      <c r="W166" s="348"/>
      <c r="X166" s="348"/>
      <c r="Y166" s="348"/>
      <c r="Z166" s="348"/>
      <c r="AA166" s="348"/>
      <c r="AB166" s="346"/>
      <c r="AC166" s="416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58"/>
      <c r="O167" s="358"/>
      <c r="P167" s="348"/>
      <c r="Q167" s="358"/>
      <c r="R167" s="348"/>
      <c r="S167" s="348"/>
      <c r="T167" s="348"/>
      <c r="U167" s="348"/>
      <c r="V167" s="348"/>
      <c r="W167" s="348"/>
      <c r="X167" s="348"/>
      <c r="Y167" s="348"/>
      <c r="Z167" s="348"/>
      <c r="AA167" s="348"/>
      <c r="AB167" s="346"/>
      <c r="AC167" s="416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58"/>
      <c r="O168" s="358"/>
      <c r="P168" s="348"/>
      <c r="Q168" s="358"/>
      <c r="R168" s="348"/>
      <c r="S168" s="348"/>
      <c r="T168" s="348"/>
      <c r="U168" s="348"/>
      <c r="V168" s="348"/>
      <c r="W168" s="348"/>
      <c r="X168" s="348"/>
      <c r="Y168" s="348"/>
      <c r="Z168" s="348"/>
      <c r="AA168" s="348"/>
      <c r="AB168" s="346"/>
      <c r="AC168" s="416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58"/>
      <c r="O169" s="358"/>
      <c r="P169" s="348"/>
      <c r="Q169" s="358"/>
      <c r="R169" s="348"/>
      <c r="S169" s="348"/>
      <c r="T169" s="348"/>
      <c r="U169" s="348"/>
      <c r="V169" s="348"/>
      <c r="W169" s="348"/>
      <c r="X169" s="348"/>
      <c r="Y169" s="348"/>
      <c r="Z169" s="348"/>
      <c r="AA169" s="348"/>
      <c r="AB169" s="346"/>
      <c r="AC169" s="416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58"/>
      <c r="O170" s="358"/>
      <c r="P170" s="343"/>
      <c r="Q170" s="358"/>
      <c r="R170" s="348"/>
      <c r="S170" s="348"/>
      <c r="T170" s="348"/>
      <c r="U170" s="348"/>
      <c r="V170" s="348"/>
      <c r="W170" s="348"/>
      <c r="X170" s="348"/>
      <c r="Y170" s="348"/>
      <c r="Z170" s="348"/>
      <c r="AA170" s="348"/>
      <c r="AB170" s="339"/>
      <c r="AC170" s="416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57">
        <v>67.5</v>
      </c>
      <c r="O171" s="357">
        <v>0</v>
      </c>
      <c r="P171" s="350">
        <f>SUM(M171:M189)+N171+O171</f>
        <v>729.1</v>
      </c>
      <c r="Q171" s="357">
        <v>0</v>
      </c>
      <c r="R171" s="350">
        <v>44</v>
      </c>
      <c r="S171" s="355">
        <v>450</v>
      </c>
      <c r="T171" s="352">
        <v>450</v>
      </c>
      <c r="U171" s="355">
        <v>112</v>
      </c>
      <c r="V171" s="383">
        <v>112</v>
      </c>
      <c r="W171" s="355">
        <v>56</v>
      </c>
      <c r="X171" s="352">
        <v>56</v>
      </c>
      <c r="Y171" s="366">
        <f t="shared" ref="Y171" si="9">ROUND((P171-T171),1)</f>
        <v>279.10000000000002</v>
      </c>
      <c r="Z171" s="409">
        <f>IF(OR(SUM(V171:V188)="",SUM(Q171:Q188)=""),0,IF(OR(SUM(U171:U188)=320,SUM(V171:V188)&gt;0),ROUND((SUM(Q171:Q188)-SUM(V171:V188)),1),0))</f>
        <v>-112</v>
      </c>
      <c r="AA171" s="409">
        <f>IF(OR(SUM(X171:X188)="",SUM(R171:R188)=""),0,IF(OR(SUM(W171:W188)=160,SUM(X171:X188)&gt;0),ROUND((SUM(R171:R188)-SUM(X171:X188)),1),0))</f>
        <v>-12</v>
      </c>
      <c r="AB171" s="365"/>
      <c r="AC171" s="405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58"/>
      <c r="O172" s="358"/>
      <c r="P172" s="348"/>
      <c r="Q172" s="358"/>
      <c r="R172" s="348"/>
      <c r="S172" s="348"/>
      <c r="T172" s="348"/>
      <c r="U172" s="348"/>
      <c r="V172" s="348"/>
      <c r="W172" s="348"/>
      <c r="X172" s="348"/>
      <c r="Y172" s="346"/>
      <c r="Z172" s="346"/>
      <c r="AA172" s="346"/>
      <c r="AB172" s="346"/>
      <c r="AC172" s="346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58"/>
      <c r="O173" s="358"/>
      <c r="P173" s="348"/>
      <c r="Q173" s="358"/>
      <c r="R173" s="348"/>
      <c r="S173" s="348"/>
      <c r="T173" s="348"/>
      <c r="U173" s="348"/>
      <c r="V173" s="348"/>
      <c r="W173" s="348"/>
      <c r="X173" s="348"/>
      <c r="Y173" s="346"/>
      <c r="Z173" s="346"/>
      <c r="AA173" s="346"/>
      <c r="AB173" s="346"/>
      <c r="AC173" s="346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58"/>
      <c r="O174" s="358"/>
      <c r="P174" s="348"/>
      <c r="Q174" s="358"/>
      <c r="R174" s="348"/>
      <c r="S174" s="348"/>
      <c r="T174" s="348"/>
      <c r="U174" s="348"/>
      <c r="V174" s="348"/>
      <c r="W174" s="348"/>
      <c r="X174" s="348"/>
      <c r="Y174" s="346"/>
      <c r="Z174" s="346"/>
      <c r="AA174" s="346"/>
      <c r="AB174" s="346"/>
      <c r="AC174" s="346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58"/>
      <c r="O175" s="358"/>
      <c r="P175" s="348"/>
      <c r="Q175" s="358"/>
      <c r="R175" s="348"/>
      <c r="S175" s="348"/>
      <c r="T175" s="348"/>
      <c r="U175" s="348"/>
      <c r="V175" s="348"/>
      <c r="W175" s="348"/>
      <c r="X175" s="348"/>
      <c r="Y175" s="346"/>
      <c r="Z175" s="346"/>
      <c r="AA175" s="346"/>
      <c r="AB175" s="346"/>
      <c r="AC175" s="346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58"/>
      <c r="O176" s="358"/>
      <c r="P176" s="351"/>
      <c r="Q176" s="358"/>
      <c r="R176" s="351"/>
      <c r="S176" s="351"/>
      <c r="T176" s="351"/>
      <c r="U176" s="351"/>
      <c r="V176" s="351"/>
      <c r="W176" s="351"/>
      <c r="X176" s="351"/>
      <c r="Y176" s="346"/>
      <c r="Z176" s="346"/>
      <c r="AA176" s="346"/>
      <c r="AB176" s="346"/>
      <c r="AC176" s="346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58"/>
      <c r="O177" s="358"/>
      <c r="P177" s="351"/>
      <c r="Q177" s="358"/>
      <c r="R177" s="351"/>
      <c r="S177" s="351"/>
      <c r="T177" s="351"/>
      <c r="U177" s="351"/>
      <c r="V177" s="351"/>
      <c r="W177" s="351"/>
      <c r="X177" s="351"/>
      <c r="Y177" s="346"/>
      <c r="Z177" s="346"/>
      <c r="AA177" s="346"/>
      <c r="AB177" s="346"/>
      <c r="AC177" s="346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58"/>
      <c r="O178" s="358"/>
      <c r="P178" s="348"/>
      <c r="Q178" s="358"/>
      <c r="R178" s="348"/>
      <c r="S178" s="348"/>
      <c r="T178" s="348"/>
      <c r="U178" s="348"/>
      <c r="V178" s="348"/>
      <c r="W178" s="348"/>
      <c r="X178" s="348"/>
      <c r="Y178" s="346"/>
      <c r="Z178" s="346"/>
      <c r="AA178" s="346"/>
      <c r="AB178" s="346"/>
      <c r="AC178" s="346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58"/>
      <c r="O179" s="358"/>
      <c r="P179" s="351"/>
      <c r="Q179" s="358"/>
      <c r="R179" s="351"/>
      <c r="S179" s="351"/>
      <c r="T179" s="351"/>
      <c r="U179" s="351"/>
      <c r="V179" s="351"/>
      <c r="W179" s="351"/>
      <c r="X179" s="351"/>
      <c r="Y179" s="346"/>
      <c r="Z179" s="346"/>
      <c r="AA179" s="346"/>
      <c r="AB179" s="346"/>
      <c r="AC179" s="346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58"/>
      <c r="O180" s="358"/>
      <c r="P180" s="351"/>
      <c r="Q180" s="358"/>
      <c r="R180" s="351"/>
      <c r="S180" s="351"/>
      <c r="T180" s="351"/>
      <c r="U180" s="351"/>
      <c r="V180" s="351"/>
      <c r="W180" s="351"/>
      <c r="X180" s="351"/>
      <c r="Y180" s="346"/>
      <c r="Z180" s="346"/>
      <c r="AA180" s="346"/>
      <c r="AB180" s="346"/>
      <c r="AC180" s="346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58"/>
      <c r="O181" s="358"/>
      <c r="P181" s="348"/>
      <c r="Q181" s="358"/>
      <c r="R181" s="348"/>
      <c r="S181" s="348"/>
      <c r="T181" s="348"/>
      <c r="U181" s="348"/>
      <c r="V181" s="348"/>
      <c r="W181" s="348"/>
      <c r="X181" s="348"/>
      <c r="Y181" s="346"/>
      <c r="Z181" s="346"/>
      <c r="AA181" s="346"/>
      <c r="AB181" s="346"/>
      <c r="AC181" s="346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58"/>
      <c r="O182" s="358"/>
      <c r="P182" s="351"/>
      <c r="Q182" s="358"/>
      <c r="R182" s="351"/>
      <c r="S182" s="351"/>
      <c r="T182" s="351"/>
      <c r="U182" s="351"/>
      <c r="V182" s="351"/>
      <c r="W182" s="351"/>
      <c r="X182" s="351"/>
      <c r="Y182" s="346"/>
      <c r="Z182" s="346"/>
      <c r="AA182" s="346"/>
      <c r="AB182" s="346"/>
      <c r="AC182" s="346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58"/>
      <c r="O183" s="358"/>
      <c r="P183" s="351"/>
      <c r="Q183" s="358"/>
      <c r="R183" s="351"/>
      <c r="S183" s="351"/>
      <c r="T183" s="351"/>
      <c r="U183" s="351"/>
      <c r="V183" s="351"/>
      <c r="W183" s="351"/>
      <c r="X183" s="351"/>
      <c r="Y183" s="346"/>
      <c r="Z183" s="346"/>
      <c r="AA183" s="346"/>
      <c r="AB183" s="346"/>
      <c r="AC183" s="346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58"/>
      <c r="O184" s="358"/>
      <c r="P184" s="351"/>
      <c r="Q184" s="358"/>
      <c r="R184" s="351"/>
      <c r="S184" s="351"/>
      <c r="T184" s="351"/>
      <c r="U184" s="351"/>
      <c r="V184" s="351"/>
      <c r="W184" s="351"/>
      <c r="X184" s="351"/>
      <c r="Y184" s="346"/>
      <c r="Z184" s="346"/>
      <c r="AA184" s="346"/>
      <c r="AB184" s="346"/>
      <c r="AC184" s="346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58"/>
      <c r="O185" s="358"/>
      <c r="P185" s="348"/>
      <c r="Q185" s="358"/>
      <c r="R185" s="348"/>
      <c r="S185" s="348"/>
      <c r="T185" s="348"/>
      <c r="U185" s="348"/>
      <c r="V185" s="348"/>
      <c r="W185" s="348"/>
      <c r="X185" s="348"/>
      <c r="Y185" s="346"/>
      <c r="Z185" s="346"/>
      <c r="AA185" s="346"/>
      <c r="AB185" s="346"/>
      <c r="AC185" s="346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58"/>
      <c r="O186" s="358"/>
      <c r="P186" s="348"/>
      <c r="Q186" s="358"/>
      <c r="R186" s="348"/>
      <c r="S186" s="348"/>
      <c r="T186" s="348"/>
      <c r="U186" s="348"/>
      <c r="V186" s="348"/>
      <c r="W186" s="348"/>
      <c r="X186" s="348"/>
      <c r="Y186" s="346"/>
      <c r="Z186" s="346"/>
      <c r="AA186" s="346"/>
      <c r="AB186" s="346"/>
      <c r="AC186" s="346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58"/>
      <c r="O187" s="358"/>
      <c r="P187" s="348"/>
      <c r="Q187" s="358"/>
      <c r="R187" s="348"/>
      <c r="S187" s="348"/>
      <c r="T187" s="348"/>
      <c r="U187" s="348"/>
      <c r="V187" s="348"/>
      <c r="W187" s="348"/>
      <c r="X187" s="348"/>
      <c r="Y187" s="346"/>
      <c r="Z187" s="346"/>
      <c r="AA187" s="346"/>
      <c r="AB187" s="346"/>
      <c r="AC187" s="346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58"/>
      <c r="O188" s="358"/>
      <c r="P188" s="348"/>
      <c r="Q188" s="358"/>
      <c r="R188" s="348"/>
      <c r="S188" s="348"/>
      <c r="T188" s="348"/>
      <c r="U188" s="348"/>
      <c r="V188" s="348"/>
      <c r="W188" s="348"/>
      <c r="X188" s="348"/>
      <c r="Y188" s="346"/>
      <c r="Z188" s="346"/>
      <c r="AA188" s="346"/>
      <c r="AB188" s="346"/>
      <c r="AC188" s="346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58"/>
      <c r="O189" s="358"/>
      <c r="P189" s="348"/>
      <c r="Q189" s="358"/>
      <c r="R189" s="348"/>
      <c r="S189" s="348"/>
      <c r="T189" s="348"/>
      <c r="U189" s="348"/>
      <c r="V189" s="348"/>
      <c r="W189" s="348"/>
      <c r="X189" s="348"/>
      <c r="Y189" s="346"/>
      <c r="Z189" s="346"/>
      <c r="AA189" s="346"/>
      <c r="AB189" s="346"/>
      <c r="AC189" s="346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58"/>
      <c r="O190" s="358"/>
      <c r="P190" s="348"/>
      <c r="Q190" s="358"/>
      <c r="R190" s="351"/>
      <c r="S190" s="351"/>
      <c r="T190" s="351"/>
      <c r="U190" s="351"/>
      <c r="V190" s="351"/>
      <c r="W190" s="351"/>
      <c r="X190" s="351"/>
      <c r="Y190" s="346"/>
      <c r="Z190" s="346"/>
      <c r="AA190" s="346"/>
      <c r="AB190" s="346"/>
      <c r="AC190" s="346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57">
        <v>67.5</v>
      </c>
      <c r="O191" s="357">
        <v>0</v>
      </c>
      <c r="P191" s="350">
        <f>SUM(M191:M211)+N191+O191</f>
        <v>957.09999999999991</v>
      </c>
      <c r="Q191" s="357">
        <v>0</v>
      </c>
      <c r="R191" s="350">
        <v>44</v>
      </c>
      <c r="S191" s="355">
        <v>450</v>
      </c>
      <c r="T191" s="352">
        <v>450</v>
      </c>
      <c r="U191" s="355">
        <v>112</v>
      </c>
      <c r="V191" s="383">
        <v>112</v>
      </c>
      <c r="W191" s="355">
        <v>56</v>
      </c>
      <c r="X191" s="352">
        <v>56</v>
      </c>
      <c r="Y191" s="366">
        <f t="shared" ref="Y191" si="13">ROUND((P191-T191),1)</f>
        <v>507.1</v>
      </c>
      <c r="Z191" s="409">
        <f>IF(OR(SUM(V191:V211)="",SUM(Q191:Q211)=""),0,IF(OR(SUM(U191:U211)=320,SUM(V191:V211)&gt;0),ROUND((SUM(Q191:Q211)-SUM(V191:V211)),1),0))</f>
        <v>-112</v>
      </c>
      <c r="AA191" s="409">
        <f>IF(OR(SUM(X191:X211)="",SUM(R191:R211)=""),0,IF(OR(SUM(W191:W211)=160,SUM(X191:X211)&gt;0),ROUND((SUM(R191:R211)-SUM(X191:X211)),1),0))</f>
        <v>-12</v>
      </c>
      <c r="AB191" s="365"/>
      <c r="AC191" s="405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58"/>
      <c r="O192" s="358"/>
      <c r="P192" s="348"/>
      <c r="Q192" s="358"/>
      <c r="R192" s="348"/>
      <c r="S192" s="348"/>
      <c r="T192" s="348"/>
      <c r="U192" s="348"/>
      <c r="V192" s="348"/>
      <c r="W192" s="348"/>
      <c r="X192" s="348"/>
      <c r="Y192" s="346"/>
      <c r="Z192" s="346"/>
      <c r="AA192" s="346"/>
      <c r="AB192" s="346"/>
      <c r="AC192" s="346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58"/>
      <c r="O193" s="358"/>
      <c r="P193" s="348"/>
      <c r="Q193" s="358"/>
      <c r="R193" s="348"/>
      <c r="S193" s="348"/>
      <c r="T193" s="348"/>
      <c r="U193" s="348"/>
      <c r="V193" s="348"/>
      <c r="W193" s="348"/>
      <c r="X193" s="348"/>
      <c r="Y193" s="346"/>
      <c r="Z193" s="346"/>
      <c r="AA193" s="346"/>
      <c r="AB193" s="346"/>
      <c r="AC193" s="346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474</v>
      </c>
      <c r="F194" s="128" t="s">
        <v>472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58"/>
      <c r="O194" s="358"/>
      <c r="P194" s="351"/>
      <c r="Q194" s="358"/>
      <c r="R194" s="351"/>
      <c r="S194" s="351"/>
      <c r="T194" s="351"/>
      <c r="U194" s="351"/>
      <c r="V194" s="351"/>
      <c r="W194" s="351"/>
      <c r="X194" s="351"/>
      <c r="Y194" s="346"/>
      <c r="Z194" s="346"/>
      <c r="AA194" s="346"/>
      <c r="AB194" s="346"/>
      <c r="AC194" s="346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475</v>
      </c>
      <c r="F195" s="128" t="s">
        <v>473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58"/>
      <c r="O195" s="358"/>
      <c r="P195" s="351"/>
      <c r="Q195" s="358"/>
      <c r="R195" s="351"/>
      <c r="S195" s="351"/>
      <c r="T195" s="351"/>
      <c r="U195" s="351"/>
      <c r="V195" s="351"/>
      <c r="W195" s="351"/>
      <c r="X195" s="351"/>
      <c r="Y195" s="346"/>
      <c r="Z195" s="346"/>
      <c r="AA195" s="346"/>
      <c r="AB195" s="346"/>
      <c r="AC195" s="346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58"/>
      <c r="O196" s="358"/>
      <c r="P196" s="348"/>
      <c r="Q196" s="358"/>
      <c r="R196" s="348"/>
      <c r="S196" s="348"/>
      <c r="T196" s="348"/>
      <c r="U196" s="348"/>
      <c r="V196" s="348"/>
      <c r="W196" s="348"/>
      <c r="X196" s="348"/>
      <c r="Y196" s="346"/>
      <c r="Z196" s="346"/>
      <c r="AA196" s="346"/>
      <c r="AB196" s="346"/>
      <c r="AC196" s="346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476</v>
      </c>
      <c r="F197" s="128" t="s">
        <v>472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58"/>
      <c r="O197" s="358"/>
      <c r="P197" s="351"/>
      <c r="Q197" s="358"/>
      <c r="R197" s="351"/>
      <c r="S197" s="351"/>
      <c r="T197" s="351"/>
      <c r="U197" s="351"/>
      <c r="V197" s="351"/>
      <c r="W197" s="351"/>
      <c r="X197" s="351"/>
      <c r="Y197" s="346"/>
      <c r="Z197" s="346"/>
      <c r="AA197" s="346"/>
      <c r="AB197" s="346"/>
      <c r="AC197" s="346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477</v>
      </c>
      <c r="F198" s="128" t="s">
        <v>473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58"/>
      <c r="O198" s="358"/>
      <c r="P198" s="351"/>
      <c r="Q198" s="358"/>
      <c r="R198" s="351"/>
      <c r="S198" s="351"/>
      <c r="T198" s="351"/>
      <c r="U198" s="351"/>
      <c r="V198" s="351"/>
      <c r="W198" s="351"/>
      <c r="X198" s="351"/>
      <c r="Y198" s="346"/>
      <c r="Z198" s="346"/>
      <c r="AA198" s="346"/>
      <c r="AB198" s="346"/>
      <c r="AC198" s="346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58"/>
      <c r="O199" s="358"/>
      <c r="P199" s="348"/>
      <c r="Q199" s="358"/>
      <c r="R199" s="348"/>
      <c r="S199" s="348"/>
      <c r="T199" s="348"/>
      <c r="U199" s="348"/>
      <c r="V199" s="348"/>
      <c r="W199" s="348"/>
      <c r="X199" s="348"/>
      <c r="Y199" s="346"/>
      <c r="Z199" s="346"/>
      <c r="AA199" s="346"/>
      <c r="AB199" s="346"/>
      <c r="AC199" s="346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58"/>
      <c r="O200" s="358"/>
      <c r="P200" s="348"/>
      <c r="Q200" s="358"/>
      <c r="R200" s="348"/>
      <c r="S200" s="348"/>
      <c r="T200" s="348"/>
      <c r="U200" s="348"/>
      <c r="V200" s="348"/>
      <c r="W200" s="348"/>
      <c r="X200" s="348"/>
      <c r="Y200" s="346"/>
      <c r="Z200" s="346"/>
      <c r="AA200" s="346"/>
      <c r="AB200" s="346"/>
      <c r="AC200" s="346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7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7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7" si="16">ROUND(IF(OR(LEFT(E201,2)="ĐA",LEFT(E201,2)="DA",LEFT(E201,5)="Đồ án",LEFT(E201,5)="Đồán "),J201*0.5,(IF(H201&gt;0,H201*K201,"0")+IF(I201&gt;0,(I201*0.75)*L201,"0"))),1)</f>
        <v>36</v>
      </c>
      <c r="N201" s="358"/>
      <c r="O201" s="358"/>
      <c r="P201" s="348"/>
      <c r="Q201" s="358"/>
      <c r="R201" s="348"/>
      <c r="S201" s="348"/>
      <c r="T201" s="348"/>
      <c r="U201" s="348"/>
      <c r="V201" s="348"/>
      <c r="W201" s="348"/>
      <c r="X201" s="348"/>
      <c r="Y201" s="346"/>
      <c r="Z201" s="346"/>
      <c r="AA201" s="346"/>
      <c r="AB201" s="346"/>
      <c r="AC201" s="346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58"/>
      <c r="O202" s="358"/>
      <c r="P202" s="351"/>
      <c r="Q202" s="358"/>
      <c r="R202" s="351"/>
      <c r="S202" s="351"/>
      <c r="T202" s="351"/>
      <c r="U202" s="351"/>
      <c r="V202" s="351"/>
      <c r="W202" s="351"/>
      <c r="X202" s="351"/>
      <c r="Y202" s="346"/>
      <c r="Z202" s="346"/>
      <c r="AA202" s="346"/>
      <c r="AB202" s="346"/>
      <c r="AC202" s="346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58"/>
      <c r="O203" s="358"/>
      <c r="P203" s="351"/>
      <c r="Q203" s="358"/>
      <c r="R203" s="351"/>
      <c r="S203" s="351"/>
      <c r="T203" s="351"/>
      <c r="U203" s="351"/>
      <c r="V203" s="351"/>
      <c r="W203" s="351"/>
      <c r="X203" s="351"/>
      <c r="Y203" s="346"/>
      <c r="Z203" s="346"/>
      <c r="AA203" s="346"/>
      <c r="AB203" s="346"/>
      <c r="AC203" s="346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58"/>
      <c r="O204" s="358"/>
      <c r="P204" s="351"/>
      <c r="Q204" s="358"/>
      <c r="R204" s="351"/>
      <c r="S204" s="351"/>
      <c r="T204" s="351"/>
      <c r="U204" s="351"/>
      <c r="V204" s="351"/>
      <c r="W204" s="351"/>
      <c r="X204" s="351"/>
      <c r="Y204" s="346"/>
      <c r="Z204" s="346"/>
      <c r="AA204" s="346"/>
      <c r="AB204" s="346"/>
      <c r="AC204" s="346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58"/>
      <c r="O205" s="358"/>
      <c r="P205" s="351"/>
      <c r="Q205" s="358"/>
      <c r="R205" s="351"/>
      <c r="S205" s="351"/>
      <c r="T205" s="351"/>
      <c r="U205" s="351"/>
      <c r="V205" s="351"/>
      <c r="W205" s="351"/>
      <c r="X205" s="351"/>
      <c r="Y205" s="346"/>
      <c r="Z205" s="346"/>
      <c r="AA205" s="346"/>
      <c r="AB205" s="346"/>
      <c r="AC205" s="346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58"/>
      <c r="O206" s="358"/>
      <c r="P206" s="351"/>
      <c r="Q206" s="358"/>
      <c r="R206" s="351"/>
      <c r="S206" s="351"/>
      <c r="T206" s="351"/>
      <c r="U206" s="351"/>
      <c r="V206" s="351"/>
      <c r="W206" s="351"/>
      <c r="X206" s="351"/>
      <c r="Y206" s="346"/>
      <c r="Z206" s="346"/>
      <c r="AA206" s="346"/>
      <c r="AB206" s="346"/>
      <c r="AC206" s="346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58"/>
      <c r="O207" s="358"/>
      <c r="P207" s="351"/>
      <c r="Q207" s="358"/>
      <c r="R207" s="351"/>
      <c r="S207" s="351"/>
      <c r="T207" s="351"/>
      <c r="U207" s="351"/>
      <c r="V207" s="351"/>
      <c r="W207" s="351"/>
      <c r="X207" s="351"/>
      <c r="Y207" s="346"/>
      <c r="Z207" s="346"/>
      <c r="AA207" s="346"/>
      <c r="AB207" s="346"/>
      <c r="AC207" s="346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58"/>
      <c r="O208" s="358"/>
      <c r="P208" s="351"/>
      <c r="Q208" s="358"/>
      <c r="R208" s="351"/>
      <c r="S208" s="351"/>
      <c r="T208" s="351"/>
      <c r="U208" s="351"/>
      <c r="V208" s="351"/>
      <c r="W208" s="351"/>
      <c r="X208" s="351"/>
      <c r="Y208" s="346"/>
      <c r="Z208" s="346"/>
      <c r="AA208" s="346"/>
      <c r="AB208" s="346"/>
      <c r="AC208" s="346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58"/>
      <c r="O209" s="358"/>
      <c r="P209" s="348"/>
      <c r="Q209" s="358"/>
      <c r="R209" s="348"/>
      <c r="S209" s="348"/>
      <c r="T209" s="348"/>
      <c r="U209" s="348"/>
      <c r="V209" s="348"/>
      <c r="W209" s="348"/>
      <c r="X209" s="348"/>
      <c r="Y209" s="346"/>
      <c r="Z209" s="346"/>
      <c r="AA209" s="346"/>
      <c r="AB209" s="346"/>
      <c r="AC209" s="346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58"/>
      <c r="O210" s="358"/>
      <c r="P210" s="351"/>
      <c r="Q210" s="358"/>
      <c r="R210" s="351"/>
      <c r="S210" s="351"/>
      <c r="T210" s="351"/>
      <c r="U210" s="351"/>
      <c r="V210" s="351"/>
      <c r="W210" s="351"/>
      <c r="X210" s="351"/>
      <c r="Y210" s="346"/>
      <c r="Z210" s="346"/>
      <c r="AA210" s="346"/>
      <c r="AB210" s="346"/>
      <c r="AC210" s="346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472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58"/>
      <c r="O211" s="358"/>
      <c r="P211" s="348"/>
      <c r="Q211" s="358"/>
      <c r="R211" s="348"/>
      <c r="S211" s="348"/>
      <c r="T211" s="348"/>
      <c r="U211" s="348"/>
      <c r="V211" s="348"/>
      <c r="W211" s="348"/>
      <c r="X211" s="348"/>
      <c r="Y211" s="346"/>
      <c r="Z211" s="346"/>
      <c r="AA211" s="346"/>
      <c r="AB211" s="346"/>
      <c r="AC211" s="346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57">
        <v>67.5</v>
      </c>
      <c r="O212" s="357">
        <v>0</v>
      </c>
      <c r="P212" s="350">
        <f>SUM(M212:M229)+N212+O212</f>
        <v>807.8</v>
      </c>
      <c r="Q212" s="357">
        <v>0</v>
      </c>
      <c r="R212" s="350">
        <v>44</v>
      </c>
      <c r="S212" s="355">
        <v>450</v>
      </c>
      <c r="T212" s="352">
        <v>450</v>
      </c>
      <c r="U212" s="355">
        <v>112</v>
      </c>
      <c r="V212" s="383">
        <v>112</v>
      </c>
      <c r="W212" s="355">
        <v>56</v>
      </c>
      <c r="X212" s="352">
        <v>56</v>
      </c>
      <c r="Y212" s="366">
        <f>ROUND((P212-T212),1)</f>
        <v>357.8</v>
      </c>
      <c r="Z212" s="409">
        <f>IF(OR(SUM(V212:V228)="",SUM(Q212:Q228)=""),0,IF(OR(SUM(U212:U228)=320,SUM(V212:V228)&gt;0),ROUND((SUM(Q212:Q228)-SUM(V212:V228)),1),0))</f>
        <v>-112</v>
      </c>
      <c r="AA212" s="409">
        <f>IF(OR(SUM(X212:X228)="",SUM(R212:R228)=""),0,IF(OR(SUM(W212:W228)=160,SUM(X212:X228)&gt;0),ROUND((SUM(R212:R228)-SUM(X212:X228)),1),0))</f>
        <v>-12</v>
      </c>
      <c r="AB212" s="365"/>
      <c r="AC212" s="405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58"/>
      <c r="O213" s="358"/>
      <c r="P213" s="348"/>
      <c r="Q213" s="358"/>
      <c r="R213" s="348"/>
      <c r="S213" s="348"/>
      <c r="T213" s="348"/>
      <c r="U213" s="348"/>
      <c r="V213" s="348"/>
      <c r="W213" s="348"/>
      <c r="X213" s="348"/>
      <c r="Y213" s="346"/>
      <c r="Z213" s="346"/>
      <c r="AA213" s="346"/>
      <c r="AB213" s="346"/>
      <c r="AC213" s="346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58"/>
      <c r="O214" s="358"/>
      <c r="P214" s="348"/>
      <c r="Q214" s="358"/>
      <c r="R214" s="348"/>
      <c r="S214" s="348"/>
      <c r="T214" s="348"/>
      <c r="U214" s="348"/>
      <c r="V214" s="348"/>
      <c r="W214" s="348"/>
      <c r="X214" s="348"/>
      <c r="Y214" s="346"/>
      <c r="Z214" s="346"/>
      <c r="AA214" s="346"/>
      <c r="AB214" s="346"/>
      <c r="AC214" s="346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58"/>
      <c r="O215" s="358"/>
      <c r="P215" s="348"/>
      <c r="Q215" s="358"/>
      <c r="R215" s="348"/>
      <c r="S215" s="348"/>
      <c r="T215" s="348"/>
      <c r="U215" s="348"/>
      <c r="V215" s="348"/>
      <c r="W215" s="348"/>
      <c r="X215" s="348"/>
      <c r="Y215" s="346"/>
      <c r="Z215" s="346"/>
      <c r="AA215" s="346"/>
      <c r="AB215" s="346"/>
      <c r="AC215" s="346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58"/>
      <c r="O216" s="358"/>
      <c r="P216" s="348"/>
      <c r="Q216" s="358"/>
      <c r="R216" s="348"/>
      <c r="S216" s="348"/>
      <c r="T216" s="348"/>
      <c r="U216" s="348"/>
      <c r="V216" s="348"/>
      <c r="W216" s="348"/>
      <c r="X216" s="348"/>
      <c r="Y216" s="346"/>
      <c r="Z216" s="346"/>
      <c r="AA216" s="346"/>
      <c r="AB216" s="346"/>
      <c r="AC216" s="346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58"/>
      <c r="O217" s="358"/>
      <c r="P217" s="348"/>
      <c r="Q217" s="358"/>
      <c r="R217" s="348"/>
      <c r="S217" s="348"/>
      <c r="T217" s="348"/>
      <c r="U217" s="348"/>
      <c r="V217" s="348"/>
      <c r="W217" s="348"/>
      <c r="X217" s="348"/>
      <c r="Y217" s="346"/>
      <c r="Z217" s="346"/>
      <c r="AA217" s="346"/>
      <c r="AB217" s="346"/>
      <c r="AC217" s="346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58"/>
      <c r="O218" s="358"/>
      <c r="P218" s="348"/>
      <c r="Q218" s="358"/>
      <c r="R218" s="348"/>
      <c r="S218" s="348"/>
      <c r="T218" s="348"/>
      <c r="U218" s="348"/>
      <c r="V218" s="348"/>
      <c r="W218" s="348"/>
      <c r="X218" s="348"/>
      <c r="Y218" s="346"/>
      <c r="Z218" s="346"/>
      <c r="AA218" s="346"/>
      <c r="AB218" s="346"/>
      <c r="AC218" s="346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58"/>
      <c r="O219" s="358"/>
      <c r="P219" s="351"/>
      <c r="Q219" s="358"/>
      <c r="R219" s="351"/>
      <c r="S219" s="351"/>
      <c r="T219" s="351"/>
      <c r="U219" s="351"/>
      <c r="V219" s="351"/>
      <c r="W219" s="351"/>
      <c r="X219" s="351"/>
      <c r="Y219" s="346"/>
      <c r="Z219" s="346"/>
      <c r="AA219" s="346"/>
      <c r="AB219" s="346"/>
      <c r="AC219" s="346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58"/>
      <c r="O220" s="358"/>
      <c r="P220" s="351"/>
      <c r="Q220" s="358"/>
      <c r="R220" s="351"/>
      <c r="S220" s="351"/>
      <c r="T220" s="351"/>
      <c r="U220" s="351"/>
      <c r="V220" s="351"/>
      <c r="W220" s="351"/>
      <c r="X220" s="351"/>
      <c r="Y220" s="346"/>
      <c r="Z220" s="346"/>
      <c r="AA220" s="346"/>
      <c r="AB220" s="346"/>
      <c r="AC220" s="346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461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58"/>
      <c r="O221" s="358"/>
      <c r="P221" s="348"/>
      <c r="Q221" s="358"/>
      <c r="R221" s="348"/>
      <c r="S221" s="348"/>
      <c r="T221" s="348"/>
      <c r="U221" s="348"/>
      <c r="V221" s="348"/>
      <c r="W221" s="348"/>
      <c r="X221" s="348"/>
      <c r="Y221" s="346"/>
      <c r="Z221" s="346"/>
      <c r="AA221" s="346"/>
      <c r="AB221" s="346"/>
      <c r="AC221" s="346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58"/>
      <c r="O222" s="358"/>
      <c r="P222" s="351"/>
      <c r="Q222" s="358"/>
      <c r="R222" s="351"/>
      <c r="S222" s="351"/>
      <c r="T222" s="351"/>
      <c r="U222" s="351"/>
      <c r="V222" s="351"/>
      <c r="W222" s="351"/>
      <c r="X222" s="351"/>
      <c r="Y222" s="346"/>
      <c r="Z222" s="346"/>
      <c r="AA222" s="346"/>
      <c r="AB222" s="346"/>
      <c r="AC222" s="346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58"/>
      <c r="O223" s="358"/>
      <c r="P223" s="351"/>
      <c r="Q223" s="358"/>
      <c r="R223" s="351"/>
      <c r="S223" s="351"/>
      <c r="T223" s="351"/>
      <c r="U223" s="351"/>
      <c r="V223" s="351"/>
      <c r="W223" s="351"/>
      <c r="X223" s="351"/>
      <c r="Y223" s="346"/>
      <c r="Z223" s="346"/>
      <c r="AA223" s="346"/>
      <c r="AB223" s="346"/>
      <c r="AC223" s="346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58"/>
      <c r="O224" s="358"/>
      <c r="P224" s="351"/>
      <c r="Q224" s="358"/>
      <c r="R224" s="351"/>
      <c r="S224" s="351"/>
      <c r="T224" s="351"/>
      <c r="U224" s="351"/>
      <c r="V224" s="351"/>
      <c r="W224" s="351"/>
      <c r="X224" s="351"/>
      <c r="Y224" s="346"/>
      <c r="Z224" s="346"/>
      <c r="AA224" s="346"/>
      <c r="AB224" s="346"/>
      <c r="AC224" s="346"/>
      <c r="AD224" s="83"/>
    </row>
    <row r="225" spans="1:33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58"/>
      <c r="O225" s="358"/>
      <c r="P225" s="351"/>
      <c r="Q225" s="358"/>
      <c r="R225" s="351"/>
      <c r="S225" s="351"/>
      <c r="T225" s="351"/>
      <c r="U225" s="351"/>
      <c r="V225" s="351"/>
      <c r="W225" s="351"/>
      <c r="X225" s="351"/>
      <c r="Y225" s="346"/>
      <c r="Z225" s="346"/>
      <c r="AA225" s="346"/>
      <c r="AB225" s="346"/>
      <c r="AC225" s="346"/>
      <c r="AD225" s="83"/>
    </row>
    <row r="226" spans="1:33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58"/>
      <c r="O226" s="358"/>
      <c r="P226" s="348"/>
      <c r="Q226" s="358"/>
      <c r="R226" s="348"/>
      <c r="S226" s="348"/>
      <c r="T226" s="348"/>
      <c r="U226" s="348"/>
      <c r="V226" s="348"/>
      <c r="W226" s="348"/>
      <c r="X226" s="348"/>
      <c r="Y226" s="346"/>
      <c r="Z226" s="346"/>
      <c r="AA226" s="346"/>
      <c r="AB226" s="346"/>
      <c r="AC226" s="346"/>
      <c r="AD226" s="83"/>
    </row>
    <row r="227" spans="1:33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58"/>
      <c r="O227" s="358"/>
      <c r="P227" s="348"/>
      <c r="Q227" s="358"/>
      <c r="R227" s="348"/>
      <c r="S227" s="348"/>
      <c r="T227" s="348"/>
      <c r="U227" s="348"/>
      <c r="V227" s="348"/>
      <c r="W227" s="348"/>
      <c r="X227" s="348"/>
      <c r="Y227" s="346"/>
      <c r="Z227" s="346"/>
      <c r="AA227" s="346"/>
      <c r="AB227" s="346"/>
      <c r="AC227" s="346"/>
      <c r="AD227" s="83"/>
    </row>
    <row r="228" spans="1:33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58"/>
      <c r="O228" s="358"/>
      <c r="P228" s="348"/>
      <c r="Q228" s="358"/>
      <c r="R228" s="348"/>
      <c r="S228" s="348"/>
      <c r="T228" s="348"/>
      <c r="U228" s="348"/>
      <c r="V228" s="348"/>
      <c r="W228" s="348"/>
      <c r="X228" s="348"/>
      <c r="Y228" s="346"/>
      <c r="Z228" s="346"/>
      <c r="AA228" s="346"/>
      <c r="AB228" s="346"/>
      <c r="AC228" s="346"/>
      <c r="AD228" s="83"/>
    </row>
    <row r="229" spans="1:33" ht="18" hidden="1" customHeight="1">
      <c r="A229" s="90"/>
      <c r="B229" s="367"/>
      <c r="C229" s="368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58"/>
      <c r="O229" s="358"/>
      <c r="P229" s="348"/>
      <c r="Q229" s="358"/>
      <c r="R229" s="348"/>
      <c r="S229" s="348"/>
      <c r="T229" s="348"/>
      <c r="U229" s="348"/>
      <c r="V229" s="348"/>
      <c r="W229" s="348"/>
      <c r="X229" s="348"/>
      <c r="Y229" s="346"/>
      <c r="Z229" s="346"/>
      <c r="AA229" s="346"/>
      <c r="AB229" s="346"/>
      <c r="AC229" s="346"/>
      <c r="AD229" s="83"/>
    </row>
    <row r="230" spans="1:33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58"/>
      <c r="O230" s="358"/>
      <c r="P230" s="348"/>
      <c r="Q230" s="358"/>
      <c r="R230" s="351"/>
      <c r="S230" s="351"/>
      <c r="T230" s="351"/>
      <c r="U230" s="351"/>
      <c r="V230" s="351"/>
      <c r="W230" s="351"/>
      <c r="X230" s="351"/>
      <c r="Y230" s="346"/>
      <c r="Z230" s="346"/>
      <c r="AA230" s="346"/>
      <c r="AB230" s="346"/>
      <c r="AC230" s="346"/>
      <c r="AD230" s="83"/>
    </row>
    <row r="231" spans="1:33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69">
        <v>67.5</v>
      </c>
      <c r="O231" s="372"/>
      <c r="P231" s="359">
        <f>SUM(M231:M248)+N231+O250</f>
        <v>974.40000000000009</v>
      </c>
      <c r="Q231" s="369" t="s">
        <v>98</v>
      </c>
      <c r="R231" s="359">
        <v>55</v>
      </c>
      <c r="S231" s="355" t="s">
        <v>100</v>
      </c>
      <c r="T231" s="369" t="s">
        <v>100</v>
      </c>
      <c r="U231" s="355" t="s">
        <v>101</v>
      </c>
      <c r="V231" s="369">
        <v>112</v>
      </c>
      <c r="W231" s="355" t="s">
        <v>99</v>
      </c>
      <c r="X231" s="369">
        <v>56</v>
      </c>
      <c r="Y231" s="366">
        <f>ROUND((P231-T231),1)</f>
        <v>524.4</v>
      </c>
      <c r="Z231" s="409">
        <f>IF(OR(SUM(V231:V249)="",SUM(Q231:Q249)=""),0,IF(OR(SUM(U231:U249)=320,SUM(V231:V249)&gt;0),ROUND((SUM(Q231:Q249)-SUM(V231:V249)),1),0))</f>
        <v>-112</v>
      </c>
      <c r="AA231" s="409">
        <f>IF(OR(SUM(X231:X249)="",SUM(R231:R249)=""),0,IF(OR(SUM(W231:W249)=160,SUM(X231:X249)&gt;0),ROUND((SUM(R231:R249)-SUM(X231:X249)),1),0))</f>
        <v>-1</v>
      </c>
      <c r="AB231" s="359"/>
      <c r="AC231" s="405">
        <f>SUM(Y231:AA250)</f>
        <v>411.4</v>
      </c>
      <c r="AD231" s="123"/>
    </row>
    <row r="232" spans="1:33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70"/>
      <c r="O232" s="373"/>
      <c r="P232" s="360"/>
      <c r="Q232" s="370"/>
      <c r="R232" s="360"/>
      <c r="S232" s="348"/>
      <c r="T232" s="370"/>
      <c r="U232" s="348"/>
      <c r="V232" s="370"/>
      <c r="W232" s="348"/>
      <c r="X232" s="370"/>
      <c r="Y232" s="346"/>
      <c r="Z232" s="346"/>
      <c r="AA232" s="346"/>
      <c r="AB232" s="360"/>
      <c r="AC232" s="346"/>
      <c r="AD232" s="123"/>
      <c r="AG232" s="315"/>
    </row>
    <row r="233" spans="1:33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70"/>
      <c r="O233" s="373"/>
      <c r="P233" s="360"/>
      <c r="Q233" s="370"/>
      <c r="R233" s="360"/>
      <c r="S233" s="348"/>
      <c r="T233" s="370"/>
      <c r="U233" s="348"/>
      <c r="V233" s="370"/>
      <c r="W233" s="348"/>
      <c r="X233" s="370"/>
      <c r="Y233" s="346"/>
      <c r="Z233" s="346"/>
      <c r="AA233" s="346"/>
      <c r="AB233" s="360"/>
      <c r="AC233" s="346"/>
      <c r="AD233" s="123"/>
      <c r="AG233" s="315"/>
    </row>
    <row r="234" spans="1:33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70"/>
      <c r="O234" s="373"/>
      <c r="P234" s="360"/>
      <c r="Q234" s="370"/>
      <c r="R234" s="360"/>
      <c r="S234" s="348"/>
      <c r="T234" s="370"/>
      <c r="U234" s="348"/>
      <c r="V234" s="370"/>
      <c r="W234" s="348"/>
      <c r="X234" s="370"/>
      <c r="Y234" s="346"/>
      <c r="Z234" s="346"/>
      <c r="AA234" s="346"/>
      <c r="AB234" s="360"/>
      <c r="AC234" s="346"/>
      <c r="AD234" s="123"/>
      <c r="AG234" s="315"/>
    </row>
    <row r="235" spans="1:33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70"/>
      <c r="O235" s="373"/>
      <c r="P235" s="360"/>
      <c r="Q235" s="370"/>
      <c r="R235" s="360"/>
      <c r="S235" s="348"/>
      <c r="T235" s="370"/>
      <c r="U235" s="348"/>
      <c r="V235" s="370"/>
      <c r="W235" s="348"/>
      <c r="X235" s="370"/>
      <c r="Y235" s="346"/>
      <c r="Z235" s="346"/>
      <c r="AA235" s="346"/>
      <c r="AB235" s="360"/>
      <c r="AC235" s="346"/>
      <c r="AD235" s="123"/>
      <c r="AG235" s="315"/>
    </row>
    <row r="236" spans="1:33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70"/>
      <c r="O236" s="373"/>
      <c r="P236" s="360"/>
      <c r="Q236" s="370"/>
      <c r="R236" s="360"/>
      <c r="S236" s="348"/>
      <c r="T236" s="370"/>
      <c r="U236" s="348"/>
      <c r="V236" s="370"/>
      <c r="W236" s="348"/>
      <c r="X236" s="370"/>
      <c r="Y236" s="346"/>
      <c r="Z236" s="346"/>
      <c r="AA236" s="346"/>
      <c r="AB236" s="360"/>
      <c r="AC236" s="346"/>
      <c r="AD236" s="123"/>
    </row>
    <row r="237" spans="1:33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70"/>
      <c r="O237" s="373"/>
      <c r="P237" s="360"/>
      <c r="Q237" s="370"/>
      <c r="R237" s="360"/>
      <c r="S237" s="348"/>
      <c r="T237" s="370"/>
      <c r="U237" s="348"/>
      <c r="V237" s="370"/>
      <c r="W237" s="348"/>
      <c r="X237" s="370"/>
      <c r="Y237" s="346"/>
      <c r="Z237" s="346"/>
      <c r="AA237" s="346"/>
      <c r="AB237" s="360"/>
      <c r="AC237" s="346"/>
      <c r="AD237" s="123"/>
    </row>
    <row r="238" spans="1:33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70"/>
      <c r="O238" s="373"/>
      <c r="P238" s="360"/>
      <c r="Q238" s="370"/>
      <c r="R238" s="360"/>
      <c r="S238" s="348"/>
      <c r="T238" s="370"/>
      <c r="U238" s="348"/>
      <c r="V238" s="370"/>
      <c r="W238" s="348"/>
      <c r="X238" s="370"/>
      <c r="Y238" s="346"/>
      <c r="Z238" s="346"/>
      <c r="AA238" s="346"/>
      <c r="AB238" s="360"/>
      <c r="AC238" s="346"/>
      <c r="AD238" s="123"/>
      <c r="AG238" s="315"/>
    </row>
    <row r="239" spans="1:33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70"/>
      <c r="O239" s="373"/>
      <c r="P239" s="360"/>
      <c r="Q239" s="370"/>
      <c r="R239" s="360"/>
      <c r="S239" s="351"/>
      <c r="T239" s="370"/>
      <c r="U239" s="351"/>
      <c r="V239" s="370"/>
      <c r="W239" s="351"/>
      <c r="X239" s="370"/>
      <c r="Y239" s="346"/>
      <c r="Z239" s="346"/>
      <c r="AA239" s="346"/>
      <c r="AB239" s="360"/>
      <c r="AC239" s="346"/>
      <c r="AD239" s="123"/>
    </row>
    <row r="240" spans="1:33" s="206" customFormat="1" ht="18" customHeight="1">
      <c r="A240" s="121"/>
      <c r="B240" s="63"/>
      <c r="C240" s="108"/>
      <c r="D240" s="42"/>
      <c r="E240" s="43" t="s">
        <v>410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70"/>
      <c r="O240" s="373"/>
      <c r="P240" s="360"/>
      <c r="Q240" s="370"/>
      <c r="R240" s="360"/>
      <c r="S240" s="351"/>
      <c r="T240" s="370"/>
      <c r="U240" s="351"/>
      <c r="V240" s="370"/>
      <c r="W240" s="351"/>
      <c r="X240" s="370"/>
      <c r="Y240" s="346"/>
      <c r="Z240" s="346"/>
      <c r="AA240" s="346"/>
      <c r="AB240" s="360"/>
      <c r="AC240" s="346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478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70"/>
      <c r="O241" s="373"/>
      <c r="P241" s="360"/>
      <c r="Q241" s="370"/>
      <c r="R241" s="360"/>
      <c r="S241" s="351"/>
      <c r="T241" s="370"/>
      <c r="U241" s="351"/>
      <c r="V241" s="370"/>
      <c r="W241" s="351"/>
      <c r="X241" s="370"/>
      <c r="Y241" s="346"/>
      <c r="Z241" s="346"/>
      <c r="AA241" s="346"/>
      <c r="AB241" s="360"/>
      <c r="AC241" s="346"/>
      <c r="AD241" s="123"/>
    </row>
    <row r="242" spans="1:30" s="206" customFormat="1" ht="18" customHeight="1">
      <c r="A242" s="121"/>
      <c r="B242" s="63"/>
      <c r="C242" s="108"/>
      <c r="D242" s="42"/>
      <c r="E242" s="43" t="s">
        <v>479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70"/>
      <c r="O242" s="373"/>
      <c r="P242" s="360"/>
      <c r="Q242" s="370"/>
      <c r="R242" s="360"/>
      <c r="S242" s="351"/>
      <c r="T242" s="370"/>
      <c r="U242" s="351"/>
      <c r="V242" s="370"/>
      <c r="W242" s="351"/>
      <c r="X242" s="370"/>
      <c r="Y242" s="346"/>
      <c r="Z242" s="346"/>
      <c r="AA242" s="346"/>
      <c r="AB242" s="360"/>
      <c r="AC242" s="346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70"/>
      <c r="O243" s="373"/>
      <c r="P243" s="360"/>
      <c r="Q243" s="370"/>
      <c r="R243" s="360"/>
      <c r="S243" s="351"/>
      <c r="T243" s="370"/>
      <c r="U243" s="351"/>
      <c r="V243" s="370"/>
      <c r="W243" s="351"/>
      <c r="X243" s="370"/>
      <c r="Y243" s="346"/>
      <c r="Z243" s="346"/>
      <c r="AA243" s="346"/>
      <c r="AB243" s="360"/>
      <c r="AC243" s="346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70"/>
      <c r="O244" s="373"/>
      <c r="P244" s="360"/>
      <c r="Q244" s="370"/>
      <c r="R244" s="360"/>
      <c r="S244" s="351"/>
      <c r="T244" s="370"/>
      <c r="U244" s="351"/>
      <c r="V244" s="370"/>
      <c r="W244" s="351"/>
      <c r="X244" s="370"/>
      <c r="Y244" s="346"/>
      <c r="Z244" s="346"/>
      <c r="AA244" s="346"/>
      <c r="AB244" s="360"/>
      <c r="AC244" s="346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70"/>
      <c r="O245" s="373"/>
      <c r="P245" s="360"/>
      <c r="Q245" s="370"/>
      <c r="R245" s="360"/>
      <c r="S245" s="348"/>
      <c r="T245" s="370"/>
      <c r="U245" s="348"/>
      <c r="V245" s="370"/>
      <c r="W245" s="348"/>
      <c r="X245" s="370"/>
      <c r="Y245" s="346"/>
      <c r="Z245" s="346"/>
      <c r="AA245" s="346"/>
      <c r="AB245" s="360"/>
      <c r="AC245" s="346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70"/>
      <c r="O246" s="373"/>
      <c r="P246" s="360"/>
      <c r="Q246" s="370"/>
      <c r="R246" s="360"/>
      <c r="S246" s="351"/>
      <c r="T246" s="370"/>
      <c r="U246" s="351"/>
      <c r="V246" s="370"/>
      <c r="W246" s="351"/>
      <c r="X246" s="370"/>
      <c r="Y246" s="346"/>
      <c r="Z246" s="346"/>
      <c r="AA246" s="346"/>
      <c r="AB246" s="360"/>
      <c r="AC246" s="346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70"/>
      <c r="O247" s="373"/>
      <c r="P247" s="360"/>
      <c r="Q247" s="370"/>
      <c r="R247" s="360"/>
      <c r="S247" s="348"/>
      <c r="T247" s="370"/>
      <c r="U247" s="348"/>
      <c r="V247" s="370"/>
      <c r="W247" s="348"/>
      <c r="X247" s="370"/>
      <c r="Y247" s="346"/>
      <c r="Z247" s="346"/>
      <c r="AA247" s="346"/>
      <c r="AB247" s="360"/>
      <c r="AC247" s="346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70"/>
      <c r="O248" s="373"/>
      <c r="P248" s="360"/>
      <c r="Q248" s="370"/>
      <c r="R248" s="360"/>
      <c r="S248" s="348"/>
      <c r="T248" s="370"/>
      <c r="U248" s="348"/>
      <c r="V248" s="370"/>
      <c r="W248" s="348"/>
      <c r="X248" s="370"/>
      <c r="Y248" s="346"/>
      <c r="Z248" s="346"/>
      <c r="AA248" s="346"/>
      <c r="AB248" s="360"/>
      <c r="AC248" s="346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70"/>
      <c r="O249" s="373"/>
      <c r="P249" s="360"/>
      <c r="Q249" s="370"/>
      <c r="R249" s="360"/>
      <c r="S249" s="348"/>
      <c r="T249" s="370"/>
      <c r="U249" s="348"/>
      <c r="V249" s="370"/>
      <c r="W249" s="348"/>
      <c r="X249" s="370"/>
      <c r="Y249" s="346"/>
      <c r="Z249" s="346"/>
      <c r="AA249" s="346"/>
      <c r="AB249" s="360"/>
      <c r="AC249" s="346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92"/>
      <c r="O250" s="377"/>
      <c r="P250" s="378"/>
      <c r="Q250" s="392"/>
      <c r="R250" s="360"/>
      <c r="S250" s="351"/>
      <c r="T250" s="370"/>
      <c r="U250" s="351"/>
      <c r="V250" s="370"/>
      <c r="W250" s="351"/>
      <c r="X250" s="370"/>
      <c r="Y250" s="346"/>
      <c r="Z250" s="346"/>
      <c r="AA250" s="346"/>
      <c r="AB250" s="360"/>
      <c r="AC250" s="346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>IF(OR(LEFT(E251,2)="ĐA",LEFT(E251,2)="DA",LEFT(E251,5)="Đồ án",LEFT(E251,5)="Đồán ",LEFT(E251,9)="Sinh hoạt",LEFT(E251,9)="sinh hoạt",LEFT(E251,6)="Cố vấn",LEFT(E251,6)="cố vấn",LEFT(E251,4)="cvht",LEFT(E251,4)="CVHT",LEFT(E251,4)="shcn",LEFT(E251,4)="SHCN"),0,(IF(AND(H251&gt;0,J251&gt;0),IF(J251&gt;60,1.3,IF(J251&gt;35,1.2,1)),0)))</f>
        <v>1</v>
      </c>
      <c r="L251" s="87">
        <f t="shared" si="15"/>
        <v>1.1000000000000001</v>
      </c>
      <c r="M251" s="46">
        <f t="shared" si="16"/>
        <v>69.8</v>
      </c>
      <c r="N251" s="369">
        <v>67.5</v>
      </c>
      <c r="O251" s="372"/>
      <c r="P251" s="359">
        <f>SUM(M251:M272)+N251+O251</f>
        <v>835.40000000000009</v>
      </c>
      <c r="Q251" s="369">
        <v>0</v>
      </c>
      <c r="R251" s="359">
        <v>0</v>
      </c>
      <c r="S251" s="394">
        <v>450</v>
      </c>
      <c r="T251" s="393">
        <v>450</v>
      </c>
      <c r="U251" s="355">
        <v>112</v>
      </c>
      <c r="V251" s="369">
        <v>112</v>
      </c>
      <c r="W251" s="355">
        <v>56</v>
      </c>
      <c r="X251" s="369">
        <v>56</v>
      </c>
      <c r="Y251" s="366">
        <f>ROUND((P251-T251),1)</f>
        <v>385.4</v>
      </c>
      <c r="Z251" s="409">
        <f>IF(OR(SUM(V251:V273)="",SUM(Q251:Q273)=""),0,IF(OR(SUM(U251:U273)=320,SUM(V251:V273)&gt;0),ROUND((SUM(Q251:Q273)-SUM(V251:V273)),1),0))</f>
        <v>-112</v>
      </c>
      <c r="AA251" s="409">
        <f>IF(OR(SUM(X251:X272)="",SUM(R251:R272)=""),0,IF(OR(SUM(W251:W272)=160,SUM(X251:X272)&gt;0),ROUND((SUM(R251:R272)-SUM(X251:X272)),1),0))</f>
        <v>-56</v>
      </c>
      <c r="AB251" s="359"/>
      <c r="AC251" s="405">
        <f>SUM(Y251:AA272)</f>
        <v>217.39999999999998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70"/>
      <c r="O252" s="373"/>
      <c r="P252" s="360"/>
      <c r="Q252" s="370"/>
      <c r="R252" s="360"/>
      <c r="S252" s="348"/>
      <c r="T252" s="370"/>
      <c r="U252" s="348"/>
      <c r="V252" s="370"/>
      <c r="W252" s="348"/>
      <c r="X252" s="370"/>
      <c r="Y252" s="346"/>
      <c r="Z252" s="346"/>
      <c r="AA252" s="346"/>
      <c r="AB252" s="360"/>
      <c r="AC252" s="346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70"/>
      <c r="O253" s="373"/>
      <c r="P253" s="360"/>
      <c r="Q253" s="370"/>
      <c r="R253" s="360"/>
      <c r="S253" s="348"/>
      <c r="T253" s="370"/>
      <c r="U253" s="348"/>
      <c r="V253" s="370"/>
      <c r="W253" s="348"/>
      <c r="X253" s="370"/>
      <c r="Y253" s="346"/>
      <c r="Z253" s="346"/>
      <c r="AA253" s="346"/>
      <c r="AB253" s="360"/>
      <c r="AC253" s="346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70"/>
      <c r="O254" s="373"/>
      <c r="P254" s="360"/>
      <c r="Q254" s="370"/>
      <c r="R254" s="360"/>
      <c r="S254" s="348"/>
      <c r="T254" s="370"/>
      <c r="U254" s="348"/>
      <c r="V254" s="370"/>
      <c r="W254" s="348"/>
      <c r="X254" s="370"/>
      <c r="Y254" s="346"/>
      <c r="Z254" s="346"/>
      <c r="AA254" s="346"/>
      <c r="AB254" s="360"/>
      <c r="AC254" s="346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70"/>
      <c r="O255" s="373"/>
      <c r="P255" s="360"/>
      <c r="Q255" s="370"/>
      <c r="R255" s="360"/>
      <c r="S255" s="348"/>
      <c r="T255" s="370"/>
      <c r="U255" s="348"/>
      <c r="V255" s="370"/>
      <c r="W255" s="348"/>
      <c r="X255" s="370"/>
      <c r="Y255" s="346"/>
      <c r="Z255" s="346"/>
      <c r="AA255" s="346"/>
      <c r="AB255" s="360"/>
      <c r="AC255" s="346"/>
      <c r="AD255" s="83"/>
    </row>
    <row r="256" spans="1:30" s="314" customFormat="1" ht="18" customHeight="1">
      <c r="A256" s="124"/>
      <c r="B256" s="99"/>
      <c r="C256" s="85"/>
      <c r="D256" s="421">
        <v>21100119904</v>
      </c>
      <c r="E256" s="43" t="s">
        <v>161</v>
      </c>
      <c r="F256" s="44" t="s">
        <v>535</v>
      </c>
      <c r="G256" s="65">
        <v>2</v>
      </c>
      <c r="H256" s="151">
        <v>30</v>
      </c>
      <c r="I256" s="152">
        <v>0</v>
      </c>
      <c r="J256" s="80">
        <v>62</v>
      </c>
      <c r="K256" s="87">
        <f t="shared" si="14"/>
        <v>1.3</v>
      </c>
      <c r="L256" s="87">
        <f t="shared" si="15"/>
        <v>0</v>
      </c>
      <c r="M256" s="46">
        <f t="shared" si="16"/>
        <v>39</v>
      </c>
      <c r="N256" s="370"/>
      <c r="O256" s="373"/>
      <c r="P256" s="360"/>
      <c r="Q256" s="370"/>
      <c r="R256" s="360"/>
      <c r="S256" s="351"/>
      <c r="T256" s="370"/>
      <c r="U256" s="351"/>
      <c r="V256" s="370"/>
      <c r="W256" s="351"/>
      <c r="X256" s="370"/>
      <c r="Y256" s="346"/>
      <c r="Z256" s="346"/>
      <c r="AA256" s="346"/>
      <c r="AB256" s="360"/>
      <c r="AC256" s="346"/>
      <c r="AD256" s="83"/>
    </row>
    <row r="257" spans="1:30" s="225" customFormat="1" ht="18" customHeight="1">
      <c r="A257" s="124"/>
      <c r="B257" s="99"/>
      <c r="C257" s="85"/>
      <c r="D257" s="421">
        <v>21100119904</v>
      </c>
      <c r="E257" s="43" t="s">
        <v>161</v>
      </c>
      <c r="F257" s="44" t="s">
        <v>537</v>
      </c>
      <c r="G257" s="65">
        <v>2</v>
      </c>
      <c r="H257" s="151">
        <v>0</v>
      </c>
      <c r="I257" s="152">
        <v>60</v>
      </c>
      <c r="J257" s="80">
        <v>31</v>
      </c>
      <c r="K257" s="87">
        <f t="shared" si="14"/>
        <v>0</v>
      </c>
      <c r="L257" s="87">
        <f t="shared" si="15"/>
        <v>1.1000000000000001</v>
      </c>
      <c r="M257" s="46">
        <f t="shared" si="16"/>
        <v>49.5</v>
      </c>
      <c r="N257" s="370"/>
      <c r="O257" s="373"/>
      <c r="P257" s="360"/>
      <c r="Q257" s="370"/>
      <c r="R257" s="360"/>
      <c r="S257" s="351"/>
      <c r="T257" s="370"/>
      <c r="U257" s="351"/>
      <c r="V257" s="370"/>
      <c r="W257" s="351"/>
      <c r="X257" s="370"/>
      <c r="Y257" s="346"/>
      <c r="Z257" s="346"/>
      <c r="AA257" s="346"/>
      <c r="AB257" s="360"/>
      <c r="AC257" s="346"/>
      <c r="AD257" s="83"/>
    </row>
    <row r="258" spans="1:30" s="225" customFormat="1" ht="18" customHeight="1">
      <c r="A258" s="124"/>
      <c r="B258" s="99"/>
      <c r="C258" s="85"/>
      <c r="D258" s="421">
        <v>21100015202</v>
      </c>
      <c r="E258" s="43" t="s">
        <v>182</v>
      </c>
      <c r="F258" s="44" t="s">
        <v>235</v>
      </c>
      <c r="G258" s="65">
        <v>2</v>
      </c>
      <c r="H258" s="151">
        <v>45</v>
      </c>
      <c r="I258" s="152">
        <v>0</v>
      </c>
      <c r="J258" s="80">
        <v>64</v>
      </c>
      <c r="K258" s="87">
        <f t="shared" si="14"/>
        <v>1.3</v>
      </c>
      <c r="L258" s="87">
        <f t="shared" si="15"/>
        <v>0</v>
      </c>
      <c r="M258" s="46">
        <f t="shared" si="16"/>
        <v>58.5</v>
      </c>
      <c r="N258" s="370"/>
      <c r="O258" s="373"/>
      <c r="P258" s="360"/>
      <c r="Q258" s="370"/>
      <c r="R258" s="360"/>
      <c r="S258" s="351"/>
      <c r="T258" s="370"/>
      <c r="U258" s="351"/>
      <c r="V258" s="370"/>
      <c r="W258" s="351"/>
      <c r="X258" s="370"/>
      <c r="Y258" s="346"/>
      <c r="Z258" s="346"/>
      <c r="AA258" s="346"/>
      <c r="AB258" s="360"/>
      <c r="AC258" s="346"/>
      <c r="AD258" s="83"/>
    </row>
    <row r="259" spans="1:30" s="314" customFormat="1" ht="18" customHeight="1">
      <c r="A259" s="124"/>
      <c r="B259" s="99"/>
      <c r="C259" s="85"/>
      <c r="D259" s="421">
        <v>21100015202</v>
      </c>
      <c r="E259" s="43" t="s">
        <v>182</v>
      </c>
      <c r="F259" s="44" t="s">
        <v>538</v>
      </c>
      <c r="G259" s="65">
        <v>2</v>
      </c>
      <c r="H259" s="151">
        <v>0</v>
      </c>
      <c r="I259" s="152">
        <v>30</v>
      </c>
      <c r="J259" s="80">
        <v>32</v>
      </c>
      <c r="K259" s="87">
        <f t="shared" si="14"/>
        <v>0</v>
      </c>
      <c r="L259" s="87">
        <f t="shared" si="15"/>
        <v>1.1000000000000001</v>
      </c>
      <c r="M259" s="46">
        <f t="shared" si="16"/>
        <v>24.8</v>
      </c>
      <c r="N259" s="370"/>
      <c r="O259" s="373"/>
      <c r="P259" s="360"/>
      <c r="Q259" s="370"/>
      <c r="R259" s="360"/>
      <c r="S259" s="351"/>
      <c r="T259" s="370"/>
      <c r="U259" s="351"/>
      <c r="V259" s="370"/>
      <c r="W259" s="351"/>
      <c r="X259" s="370"/>
      <c r="Y259" s="346"/>
      <c r="Z259" s="346"/>
      <c r="AA259" s="346"/>
      <c r="AB259" s="360"/>
      <c r="AC259" s="346"/>
      <c r="AD259" s="83"/>
    </row>
    <row r="260" spans="1:30" s="314" customFormat="1" ht="18" customHeight="1">
      <c r="A260" s="124"/>
      <c r="B260" s="99"/>
      <c r="C260" s="85"/>
      <c r="D260" s="421">
        <v>21100015202</v>
      </c>
      <c r="E260" s="43" t="s">
        <v>182</v>
      </c>
      <c r="F260" s="44" t="s">
        <v>539</v>
      </c>
      <c r="G260" s="65">
        <v>2</v>
      </c>
      <c r="H260" s="151">
        <v>0</v>
      </c>
      <c r="I260" s="152">
        <v>30</v>
      </c>
      <c r="J260" s="80">
        <v>32</v>
      </c>
      <c r="K260" s="87">
        <f t="shared" si="14"/>
        <v>0</v>
      </c>
      <c r="L260" s="87">
        <f t="shared" si="15"/>
        <v>1.1000000000000001</v>
      </c>
      <c r="M260" s="46">
        <f t="shared" si="16"/>
        <v>24.8</v>
      </c>
      <c r="N260" s="370"/>
      <c r="O260" s="373"/>
      <c r="P260" s="360"/>
      <c r="Q260" s="370"/>
      <c r="R260" s="360"/>
      <c r="S260" s="351"/>
      <c r="T260" s="370"/>
      <c r="U260" s="351"/>
      <c r="V260" s="370"/>
      <c r="W260" s="351"/>
      <c r="X260" s="370"/>
      <c r="Y260" s="346"/>
      <c r="Z260" s="346"/>
      <c r="AA260" s="346"/>
      <c r="AB260" s="360"/>
      <c r="AC260" s="346"/>
      <c r="AD260" s="83"/>
    </row>
    <row r="261" spans="1:30" s="225" customFormat="1" ht="18" customHeight="1">
      <c r="A261" s="124"/>
      <c r="B261" s="99"/>
      <c r="C261" s="85"/>
      <c r="D261" s="421">
        <v>21100134201</v>
      </c>
      <c r="E261" s="43" t="s">
        <v>182</v>
      </c>
      <c r="F261" s="44" t="s">
        <v>146</v>
      </c>
      <c r="G261" s="65">
        <v>2</v>
      </c>
      <c r="H261" s="151">
        <v>30</v>
      </c>
      <c r="I261" s="152">
        <v>60</v>
      </c>
      <c r="J261" s="80">
        <v>57</v>
      </c>
      <c r="K261" s="87">
        <f t="shared" si="14"/>
        <v>1.2</v>
      </c>
      <c r="L261" s="87">
        <f t="shared" si="15"/>
        <v>1.2</v>
      </c>
      <c r="M261" s="46">
        <f t="shared" si="16"/>
        <v>90</v>
      </c>
      <c r="N261" s="370"/>
      <c r="O261" s="373"/>
      <c r="P261" s="360"/>
      <c r="Q261" s="370"/>
      <c r="R261" s="360"/>
      <c r="S261" s="351"/>
      <c r="T261" s="370"/>
      <c r="U261" s="351"/>
      <c r="V261" s="370"/>
      <c r="W261" s="351"/>
      <c r="X261" s="370"/>
      <c r="Y261" s="346"/>
      <c r="Z261" s="346"/>
      <c r="AA261" s="346"/>
      <c r="AB261" s="360"/>
      <c r="AC261" s="346"/>
      <c r="AD261" s="83"/>
    </row>
    <row r="262" spans="1:30" s="225" customFormat="1" ht="18" customHeight="1">
      <c r="A262" s="124"/>
      <c r="B262" s="99"/>
      <c r="C262" s="85"/>
      <c r="D262" s="421">
        <v>21100134202</v>
      </c>
      <c r="E262" s="43" t="s">
        <v>182</v>
      </c>
      <c r="F262" s="44" t="s">
        <v>232</v>
      </c>
      <c r="G262" s="65">
        <v>2</v>
      </c>
      <c r="H262" s="151">
        <v>30</v>
      </c>
      <c r="I262" s="152">
        <v>60</v>
      </c>
      <c r="J262" s="80">
        <v>55</v>
      </c>
      <c r="K262" s="87">
        <f t="shared" si="14"/>
        <v>1.2</v>
      </c>
      <c r="L262" s="87">
        <f t="shared" si="15"/>
        <v>1.2</v>
      </c>
      <c r="M262" s="46">
        <f t="shared" si="16"/>
        <v>90</v>
      </c>
      <c r="N262" s="370"/>
      <c r="O262" s="373"/>
      <c r="P262" s="360"/>
      <c r="Q262" s="370"/>
      <c r="R262" s="360"/>
      <c r="S262" s="351"/>
      <c r="T262" s="370"/>
      <c r="U262" s="351"/>
      <c r="V262" s="370"/>
      <c r="W262" s="351"/>
      <c r="X262" s="370"/>
      <c r="Y262" s="346"/>
      <c r="Z262" s="346"/>
      <c r="AA262" s="346"/>
      <c r="AB262" s="360"/>
      <c r="AC262" s="346"/>
      <c r="AD262" s="83"/>
    </row>
    <row r="263" spans="1:30" s="225" customFormat="1" ht="18" customHeight="1">
      <c r="A263" s="124"/>
      <c r="B263" s="99"/>
      <c r="C263" s="85"/>
      <c r="D263" s="421">
        <v>21100181801</v>
      </c>
      <c r="E263" s="43" t="s">
        <v>182</v>
      </c>
      <c r="F263" s="44" t="s">
        <v>167</v>
      </c>
      <c r="G263" s="65">
        <v>2</v>
      </c>
      <c r="H263" s="151">
        <v>30</v>
      </c>
      <c r="I263" s="154">
        <v>60</v>
      </c>
      <c r="J263" s="80">
        <v>16</v>
      </c>
      <c r="K263" s="87">
        <f t="shared" si="14"/>
        <v>1</v>
      </c>
      <c r="L263" s="87">
        <f t="shared" si="15"/>
        <v>1</v>
      </c>
      <c r="M263" s="46">
        <f t="shared" si="16"/>
        <v>75</v>
      </c>
      <c r="N263" s="370"/>
      <c r="O263" s="373"/>
      <c r="P263" s="360"/>
      <c r="Q263" s="370"/>
      <c r="R263" s="360"/>
      <c r="S263" s="351"/>
      <c r="T263" s="370"/>
      <c r="U263" s="351"/>
      <c r="V263" s="370"/>
      <c r="W263" s="351"/>
      <c r="X263" s="370"/>
      <c r="Y263" s="346"/>
      <c r="Z263" s="346"/>
      <c r="AA263" s="346"/>
      <c r="AB263" s="360"/>
      <c r="AC263" s="346"/>
      <c r="AD263" s="83"/>
    </row>
    <row r="264" spans="1:30" s="225" customFormat="1" ht="18" customHeight="1">
      <c r="A264" s="124"/>
      <c r="B264" s="99"/>
      <c r="C264" s="85"/>
      <c r="D264" s="421">
        <v>21100151601</v>
      </c>
      <c r="E264" s="254" t="s">
        <v>536</v>
      </c>
      <c r="F264" s="255" t="s">
        <v>189</v>
      </c>
      <c r="G264" s="251">
        <v>2</v>
      </c>
      <c r="H264" s="258"/>
      <c r="I264" s="259"/>
      <c r="J264" s="253">
        <v>28</v>
      </c>
      <c r="K264" s="87">
        <f>IF(OR(LEFT(E264,2)="ĐA",LEFT(E264,2)="DA",LEFT(E264,5)="Đồ án",LEFT(E264,5)="Đồán ",LEFT(E264,9)="Sinh hoạt",LEFT(E264,9)="sinh hoạt",LEFT(E264,6)="Cố vấn",LEFT(E264,6)="cố vấn",LEFT(E264,4)="cvht",LEFT(E264,4)="CVHT",LEFT(E264,4)="shcn",LEFT(E264,4)="SHCN"),0,(IF(AND(H264&gt;0,J264&gt;0),IF(J264&gt;60,1.3,IF(J264&gt;35,1.2,1)),0)))</f>
        <v>0</v>
      </c>
      <c r="L264" s="87">
        <f t="shared" si="15"/>
        <v>0</v>
      </c>
      <c r="M264" s="46">
        <f>ROUND(IF(OR(LEFT(E264,2)="ĐA",LEFT(E264,2)="DA",LEFT(E264,5)="Đồ án",LEFT(E264,5)="Đồán "),J264*0.5,(IF(H264&gt;0,H264*K264,"0")+IF(I264&gt;0,(I264*0.75)*L264,"0"))),1)</f>
        <v>14</v>
      </c>
      <c r="N264" s="370"/>
      <c r="O264" s="373"/>
      <c r="P264" s="360"/>
      <c r="Q264" s="370"/>
      <c r="R264" s="360"/>
      <c r="S264" s="351"/>
      <c r="T264" s="370"/>
      <c r="U264" s="351"/>
      <c r="V264" s="370"/>
      <c r="W264" s="351"/>
      <c r="X264" s="370"/>
      <c r="Y264" s="346"/>
      <c r="Z264" s="346"/>
      <c r="AA264" s="346"/>
      <c r="AB264" s="360"/>
      <c r="AC264" s="346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si="14"/>
        <v>0</v>
      </c>
      <c r="L265" s="87">
        <f t="shared" si="15"/>
        <v>0</v>
      </c>
      <c r="M265" s="46">
        <f t="shared" si="16"/>
        <v>0</v>
      </c>
      <c r="N265" s="370"/>
      <c r="O265" s="373"/>
      <c r="P265" s="360"/>
      <c r="Q265" s="370"/>
      <c r="R265" s="360"/>
      <c r="S265" s="351"/>
      <c r="T265" s="370"/>
      <c r="U265" s="351"/>
      <c r="V265" s="370"/>
      <c r="W265" s="351"/>
      <c r="X265" s="370"/>
      <c r="Y265" s="346"/>
      <c r="Z265" s="346"/>
      <c r="AA265" s="346"/>
      <c r="AB265" s="360"/>
      <c r="AC265" s="346"/>
      <c r="AD265" s="83"/>
    </row>
    <row r="266" spans="1:30" s="225" customFormat="1" ht="18" hidden="1" customHeight="1">
      <c r="A266" s="124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4"/>
        <v>0</v>
      </c>
      <c r="L266" s="87">
        <f t="shared" si="15"/>
        <v>0</v>
      </c>
      <c r="M266" s="46">
        <f t="shared" si="16"/>
        <v>0</v>
      </c>
      <c r="N266" s="370"/>
      <c r="O266" s="373"/>
      <c r="P266" s="360"/>
      <c r="Q266" s="370"/>
      <c r="R266" s="360"/>
      <c r="S266" s="351"/>
      <c r="T266" s="370"/>
      <c r="U266" s="351"/>
      <c r="V266" s="370"/>
      <c r="W266" s="351"/>
      <c r="X266" s="370"/>
      <c r="Y266" s="346"/>
      <c r="Z266" s="346"/>
      <c r="AA266" s="346"/>
      <c r="AB266" s="360"/>
      <c r="AC266" s="346"/>
      <c r="AD266" s="83"/>
    </row>
    <row r="267" spans="1:30" s="225" customFormat="1" ht="18" hidden="1" customHeight="1">
      <c r="A267" s="124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4"/>
        <v>0</v>
      </c>
      <c r="L267" s="87">
        <f t="shared" si="15"/>
        <v>0</v>
      </c>
      <c r="M267" s="46">
        <f t="shared" si="16"/>
        <v>0</v>
      </c>
      <c r="N267" s="370"/>
      <c r="O267" s="373"/>
      <c r="P267" s="360"/>
      <c r="Q267" s="370"/>
      <c r="R267" s="360"/>
      <c r="S267" s="351"/>
      <c r="T267" s="370"/>
      <c r="U267" s="351"/>
      <c r="V267" s="370"/>
      <c r="W267" s="351"/>
      <c r="X267" s="370"/>
      <c r="Y267" s="346"/>
      <c r="Z267" s="346"/>
      <c r="AA267" s="346"/>
      <c r="AB267" s="360"/>
      <c r="AC267" s="346"/>
      <c r="AD267" s="83"/>
    </row>
    <row r="268" spans="1:30" s="225" customFormat="1" ht="18" hidden="1" customHeight="1">
      <c r="A268" s="124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ref="K268:K331" si="17">IF(OR(LEFT(E268,2)="ĐA",LEFT(E268,2)="DA",LEFT(E268,5)="Đồ án",LEFT(E268,5)="Đồán ",LEFT(E268,9)="Sinh hoạt",LEFT(E268,9)="sinh hoạt",LEFT(E268,6)="Cố vấn",LEFT(E268,6)="cố vấn",LEFT(E268,4)="cvht",LEFT(E268,4)="CVHT",LEFT(E268,4)="shcn",LEFT(E268,4)="SHCN"),0,(IF(AND(H268&gt;0,J268&gt;0),IF(J268&gt;60,1.3,IF(J268&gt;35,1.2,1)),0)))</f>
        <v>0</v>
      </c>
      <c r="L268" s="87">
        <f t="shared" ref="L268:L331" si="18">IF(OR(LEFT(E268,2)="ĐA",LEFT(E268,2)="DA",LEFT(E268,5)="Đồ án",LEFT(E268,5)="Đồán "),0,IF(AND(J268&gt;0,I268&gt;0),IF(AND(OR(LEFT(E268,4)="GDQP",LEFT(E268,4)="gdqp",LEFT(E268,19)="Giáo dục quốc phòng"),J268&gt;50),1.3,IF(J268&gt;35,1.2,IF(J268&gt;29,1.1,1))),0))</f>
        <v>0</v>
      </c>
      <c r="M268" s="46">
        <f t="shared" ref="M268:M331" si="19">ROUND(IF(OR(LEFT(E268,2)="ĐA",LEFT(E268,2)="DA",LEFT(E268,5)="Đồ án",LEFT(E268,5)="Đồán "),J268*0.5,(IF(H268&gt;0,H268*K268,"0")+IF(I268&gt;0,(I268*0.75)*L268,"0"))),1)</f>
        <v>0</v>
      </c>
      <c r="N268" s="370"/>
      <c r="O268" s="373"/>
      <c r="P268" s="360"/>
      <c r="Q268" s="370"/>
      <c r="R268" s="360"/>
      <c r="S268" s="351"/>
      <c r="T268" s="370"/>
      <c r="U268" s="351"/>
      <c r="V268" s="370"/>
      <c r="W268" s="351"/>
      <c r="X268" s="370"/>
      <c r="Y268" s="346"/>
      <c r="Z268" s="346"/>
      <c r="AA268" s="346"/>
      <c r="AB268" s="360"/>
      <c r="AC268" s="346"/>
      <c r="AD268" s="83"/>
    </row>
    <row r="269" spans="1:30" ht="18" hidden="1" customHeight="1">
      <c r="A269" s="98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70"/>
      <c r="O269" s="373"/>
      <c r="P269" s="360"/>
      <c r="Q269" s="370"/>
      <c r="R269" s="360"/>
      <c r="S269" s="348"/>
      <c r="T269" s="370"/>
      <c r="U269" s="348"/>
      <c r="V269" s="370"/>
      <c r="W269" s="348"/>
      <c r="X269" s="370"/>
      <c r="Y269" s="346"/>
      <c r="Z269" s="346"/>
      <c r="AA269" s="346"/>
      <c r="AB269" s="360"/>
      <c r="AC269" s="346"/>
      <c r="AD269" s="83"/>
    </row>
    <row r="270" spans="1:30" ht="18" hidden="1" customHeight="1">
      <c r="A270" s="98"/>
      <c r="B270" s="99"/>
      <c r="C270" s="85"/>
      <c r="D270" s="42"/>
      <c r="E270" s="43"/>
      <c r="F270" s="44"/>
      <c r="G270" s="65"/>
      <c r="H270" s="151"/>
      <c r="I270" s="152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70"/>
      <c r="O270" s="373"/>
      <c r="P270" s="360"/>
      <c r="Q270" s="370"/>
      <c r="R270" s="360"/>
      <c r="S270" s="348"/>
      <c r="T270" s="370"/>
      <c r="U270" s="348"/>
      <c r="V270" s="370"/>
      <c r="W270" s="348"/>
      <c r="X270" s="370"/>
      <c r="Y270" s="346"/>
      <c r="Z270" s="346"/>
      <c r="AA270" s="346"/>
      <c r="AB270" s="360"/>
      <c r="AC270" s="346"/>
      <c r="AD270" s="83"/>
    </row>
    <row r="271" spans="1:30" ht="18" hidden="1" customHeight="1">
      <c r="A271" s="98"/>
      <c r="B271" s="99"/>
      <c r="C271" s="85"/>
      <c r="D271" s="42"/>
      <c r="E271" s="43"/>
      <c r="F271" s="44"/>
      <c r="G271" s="65"/>
      <c r="H271" s="151"/>
      <c r="I271" s="152"/>
      <c r="J271" s="80"/>
      <c r="K271" s="87">
        <f t="shared" si="17"/>
        <v>0</v>
      </c>
      <c r="L271" s="87">
        <f t="shared" si="18"/>
        <v>0</v>
      </c>
      <c r="M271" s="46">
        <f t="shared" si="19"/>
        <v>0</v>
      </c>
      <c r="N271" s="370"/>
      <c r="O271" s="373"/>
      <c r="P271" s="360"/>
      <c r="Q271" s="370"/>
      <c r="R271" s="360"/>
      <c r="S271" s="348"/>
      <c r="T271" s="370"/>
      <c r="U271" s="348"/>
      <c r="V271" s="370"/>
      <c r="W271" s="348"/>
      <c r="X271" s="370"/>
      <c r="Y271" s="346"/>
      <c r="Z271" s="346"/>
      <c r="AA271" s="346"/>
      <c r="AB271" s="360"/>
      <c r="AC271" s="346"/>
      <c r="AD271" s="83"/>
    </row>
    <row r="272" spans="1:30" ht="18" hidden="1" customHeight="1">
      <c r="A272" s="124"/>
      <c r="B272" s="99"/>
      <c r="C272" s="85"/>
      <c r="D272" s="42"/>
      <c r="E272" s="43"/>
      <c r="F272" s="44"/>
      <c r="G272" s="65"/>
      <c r="H272" s="151"/>
      <c r="I272" s="152"/>
      <c r="J272" s="80"/>
      <c r="K272" s="87">
        <f t="shared" si="17"/>
        <v>0</v>
      </c>
      <c r="L272" s="87">
        <f t="shared" si="18"/>
        <v>0</v>
      </c>
      <c r="M272" s="46">
        <f t="shared" si="19"/>
        <v>0</v>
      </c>
      <c r="N272" s="370"/>
      <c r="O272" s="373"/>
      <c r="P272" s="360"/>
      <c r="Q272" s="370"/>
      <c r="R272" s="360"/>
      <c r="S272" s="351"/>
      <c r="T272" s="370"/>
      <c r="U272" s="351"/>
      <c r="V272" s="370"/>
      <c r="W272" s="351"/>
      <c r="X272" s="370"/>
      <c r="Y272" s="346"/>
      <c r="Z272" s="346"/>
      <c r="AA272" s="346"/>
      <c r="AB272" s="360"/>
      <c r="AC272" s="346"/>
      <c r="AD272" s="83"/>
    </row>
    <row r="273" spans="1:30" ht="18" hidden="1" customHeight="1">
      <c r="A273" s="124"/>
      <c r="B273" s="99"/>
      <c r="C273" s="85"/>
      <c r="D273" s="42"/>
      <c r="E273" s="43"/>
      <c r="F273" s="44"/>
      <c r="G273" s="65"/>
      <c r="H273" s="151"/>
      <c r="I273" s="154"/>
      <c r="J273" s="80"/>
      <c r="K273" s="87">
        <f t="shared" si="17"/>
        <v>0</v>
      </c>
      <c r="L273" s="87">
        <f t="shared" si="18"/>
        <v>0</v>
      </c>
      <c r="M273" s="46">
        <f t="shared" si="19"/>
        <v>0</v>
      </c>
      <c r="N273" s="370"/>
      <c r="O273" s="373"/>
      <c r="P273" s="360"/>
      <c r="Q273" s="370"/>
      <c r="R273" s="360"/>
      <c r="S273" s="351"/>
      <c r="T273" s="370"/>
      <c r="U273" s="351"/>
      <c r="V273" s="370"/>
      <c r="W273" s="351"/>
      <c r="X273" s="370"/>
      <c r="Y273" s="346"/>
      <c r="Z273" s="346"/>
      <c r="AA273" s="346"/>
      <c r="AB273" s="360"/>
      <c r="AC273" s="346"/>
      <c r="AD273" s="83"/>
    </row>
    <row r="274" spans="1:30" ht="18" customHeight="1">
      <c r="A274" s="97">
        <v>14</v>
      </c>
      <c r="B274" s="100" t="s">
        <v>103</v>
      </c>
      <c r="C274" s="101" t="s">
        <v>44</v>
      </c>
      <c r="D274" s="42">
        <v>20200002201</v>
      </c>
      <c r="E274" s="43" t="s">
        <v>314</v>
      </c>
      <c r="F274" s="44" t="s">
        <v>315</v>
      </c>
      <c r="G274" s="65">
        <v>1</v>
      </c>
      <c r="H274" s="155">
        <v>30</v>
      </c>
      <c r="I274" s="156"/>
      <c r="J274" s="80">
        <v>58</v>
      </c>
      <c r="K274" s="87">
        <f t="shared" si="17"/>
        <v>1.2</v>
      </c>
      <c r="L274" s="87">
        <f t="shared" si="18"/>
        <v>0</v>
      </c>
      <c r="M274" s="46">
        <f t="shared" si="19"/>
        <v>36</v>
      </c>
      <c r="N274" s="369">
        <v>67.5</v>
      </c>
      <c r="O274" s="372">
        <v>0</v>
      </c>
      <c r="P274" s="359">
        <f>SUM(M274:M291)+N251+O251</f>
        <v>867.19999999999993</v>
      </c>
      <c r="Q274" s="369" t="s">
        <v>138</v>
      </c>
      <c r="R274" s="359">
        <v>50</v>
      </c>
      <c r="S274" s="355" t="s">
        <v>100</v>
      </c>
      <c r="T274" s="369" t="s">
        <v>100</v>
      </c>
      <c r="U274" s="355" t="s">
        <v>139</v>
      </c>
      <c r="V274" s="369">
        <v>112</v>
      </c>
      <c r="W274" s="355">
        <v>56</v>
      </c>
      <c r="X274" s="369">
        <v>56</v>
      </c>
      <c r="Y274" s="366">
        <f>ROUND((P274-T274),1)</f>
        <v>417.2</v>
      </c>
      <c r="Z274" s="409">
        <f>IF(OR(SUM(V274:V293)="",SUM(Q274:Q293)=""),0,IF(OR(SUM(U274:U293)=320,SUM(V274:V293)&gt;0),ROUND((SUM(Q274:Q293)-SUM(V274:V293)),1),0))</f>
        <v>-112</v>
      </c>
      <c r="AA274" s="409">
        <f>IF(OR(SUM(X274:X293)="",SUM(R274:R293)=""),0,IF(OR(SUM(W274:W293)=160,SUM(X274:X293)&gt;0),ROUND((SUM(R274:R293)-SUM(X274:X293)),1),0))</f>
        <v>-6</v>
      </c>
      <c r="AB274" s="359"/>
      <c r="AC274" s="405">
        <f>SUM(Y274:AA293)</f>
        <v>299.2</v>
      </c>
      <c r="AD274" s="102"/>
    </row>
    <row r="275" spans="1:30" s="225" customFormat="1" ht="18" customHeight="1">
      <c r="A275" s="256"/>
      <c r="B275" s="257"/>
      <c r="C275" s="96"/>
      <c r="D275" s="42">
        <v>20200002201</v>
      </c>
      <c r="E275" s="43" t="s">
        <v>491</v>
      </c>
      <c r="F275" s="44" t="s">
        <v>315</v>
      </c>
      <c r="G275" s="65">
        <v>1</v>
      </c>
      <c r="H275" s="155"/>
      <c r="I275" s="156">
        <v>30</v>
      </c>
      <c r="J275" s="80">
        <v>58</v>
      </c>
      <c r="K275" s="87">
        <f t="shared" si="17"/>
        <v>0</v>
      </c>
      <c r="L275" s="87">
        <f t="shared" si="18"/>
        <v>1.2</v>
      </c>
      <c r="M275" s="46">
        <f t="shared" si="19"/>
        <v>27</v>
      </c>
      <c r="N275" s="370"/>
      <c r="O275" s="373"/>
      <c r="P275" s="360"/>
      <c r="Q275" s="370"/>
      <c r="R275" s="360"/>
      <c r="S275" s="356"/>
      <c r="T275" s="370"/>
      <c r="U275" s="356"/>
      <c r="V275" s="370"/>
      <c r="W275" s="356"/>
      <c r="X275" s="370"/>
      <c r="Y275" s="420"/>
      <c r="Z275" s="418"/>
      <c r="AA275" s="418"/>
      <c r="AB275" s="360"/>
      <c r="AC275" s="406"/>
      <c r="AD275" s="102"/>
    </row>
    <row r="276" spans="1:30" s="225" customFormat="1" ht="18" customHeight="1">
      <c r="A276" s="256"/>
      <c r="B276" s="257"/>
      <c r="C276" s="96"/>
      <c r="D276" s="42">
        <v>20200002201</v>
      </c>
      <c r="E276" s="43" t="s">
        <v>492</v>
      </c>
      <c r="F276" s="44" t="s">
        <v>315</v>
      </c>
      <c r="G276" s="65">
        <v>1</v>
      </c>
      <c r="H276" s="155"/>
      <c r="I276" s="156">
        <v>30</v>
      </c>
      <c r="J276" s="80">
        <v>58</v>
      </c>
      <c r="K276" s="87">
        <f t="shared" si="17"/>
        <v>0</v>
      </c>
      <c r="L276" s="87">
        <f t="shared" si="18"/>
        <v>1.2</v>
      </c>
      <c r="M276" s="46">
        <f t="shared" si="19"/>
        <v>27</v>
      </c>
      <c r="N276" s="370"/>
      <c r="O276" s="373"/>
      <c r="P276" s="360"/>
      <c r="Q276" s="370"/>
      <c r="R276" s="360"/>
      <c r="S276" s="356"/>
      <c r="T276" s="370"/>
      <c r="U276" s="356"/>
      <c r="V276" s="370"/>
      <c r="W276" s="356"/>
      <c r="X276" s="370"/>
      <c r="Y276" s="420"/>
      <c r="Z276" s="418"/>
      <c r="AA276" s="418"/>
      <c r="AB276" s="360"/>
      <c r="AC276" s="406"/>
      <c r="AD276" s="102"/>
    </row>
    <row r="277" spans="1:30" ht="18" customHeight="1">
      <c r="A277" s="90"/>
      <c r="B277" s="107"/>
      <c r="C277" s="108"/>
      <c r="D277" s="42">
        <v>21100009601</v>
      </c>
      <c r="E277" s="43" t="s">
        <v>207</v>
      </c>
      <c r="F277" s="44" t="s">
        <v>316</v>
      </c>
      <c r="G277" s="65">
        <v>1</v>
      </c>
      <c r="H277" s="155">
        <v>30</v>
      </c>
      <c r="I277" s="156">
        <v>30</v>
      </c>
      <c r="J277" s="80">
        <v>30</v>
      </c>
      <c r="K277" s="87">
        <f t="shared" si="17"/>
        <v>1</v>
      </c>
      <c r="L277" s="87">
        <f t="shared" si="18"/>
        <v>1.1000000000000001</v>
      </c>
      <c r="M277" s="46">
        <f t="shared" si="19"/>
        <v>54.8</v>
      </c>
      <c r="N277" s="370"/>
      <c r="O277" s="373"/>
      <c r="P277" s="360"/>
      <c r="Q277" s="370"/>
      <c r="R277" s="360"/>
      <c r="S277" s="348"/>
      <c r="T277" s="370"/>
      <c r="U277" s="348"/>
      <c r="V277" s="370"/>
      <c r="W277" s="348"/>
      <c r="X277" s="370"/>
      <c r="Y277" s="346"/>
      <c r="Z277" s="346"/>
      <c r="AA277" s="346"/>
      <c r="AB277" s="360"/>
      <c r="AC277" s="346"/>
      <c r="AD277" s="102"/>
    </row>
    <row r="278" spans="1:30" ht="18" customHeight="1">
      <c r="A278" s="90"/>
      <c r="B278" s="367"/>
      <c r="C278" s="368"/>
      <c r="D278" s="42">
        <v>21100009602</v>
      </c>
      <c r="E278" s="43" t="s">
        <v>207</v>
      </c>
      <c r="F278" s="44" t="s">
        <v>317</v>
      </c>
      <c r="G278" s="65">
        <v>1</v>
      </c>
      <c r="H278" s="155">
        <v>30</v>
      </c>
      <c r="I278" s="156">
        <v>30</v>
      </c>
      <c r="J278" s="80">
        <v>34</v>
      </c>
      <c r="K278" s="87">
        <f t="shared" si="17"/>
        <v>1</v>
      </c>
      <c r="L278" s="87">
        <f t="shared" si="18"/>
        <v>1.1000000000000001</v>
      </c>
      <c r="M278" s="46">
        <f t="shared" si="19"/>
        <v>54.8</v>
      </c>
      <c r="N278" s="370"/>
      <c r="O278" s="373"/>
      <c r="P278" s="360"/>
      <c r="Q278" s="370"/>
      <c r="R278" s="360"/>
      <c r="S278" s="348"/>
      <c r="T278" s="370"/>
      <c r="U278" s="348"/>
      <c r="V278" s="370"/>
      <c r="W278" s="348"/>
      <c r="X278" s="370"/>
      <c r="Y278" s="346"/>
      <c r="Z278" s="346"/>
      <c r="AA278" s="346"/>
      <c r="AB278" s="360"/>
      <c r="AC278" s="346"/>
      <c r="AD278" s="102"/>
    </row>
    <row r="279" spans="1:30" ht="18" customHeight="1">
      <c r="A279" s="90"/>
      <c r="B279" s="367"/>
      <c r="C279" s="368"/>
      <c r="D279" s="42">
        <v>21100009906</v>
      </c>
      <c r="E279" s="43" t="s">
        <v>318</v>
      </c>
      <c r="F279" s="44" t="s">
        <v>205</v>
      </c>
      <c r="G279" s="65">
        <v>1</v>
      </c>
      <c r="H279" s="155">
        <v>45</v>
      </c>
      <c r="I279" s="156">
        <v>30</v>
      </c>
      <c r="J279" s="80">
        <v>17</v>
      </c>
      <c r="K279" s="87">
        <f t="shared" si="17"/>
        <v>1</v>
      </c>
      <c r="L279" s="87">
        <f t="shared" si="18"/>
        <v>1</v>
      </c>
      <c r="M279" s="46">
        <f t="shared" si="19"/>
        <v>67.5</v>
      </c>
      <c r="N279" s="370"/>
      <c r="O279" s="373"/>
      <c r="P279" s="360"/>
      <c r="Q279" s="370"/>
      <c r="R279" s="360"/>
      <c r="S279" s="348"/>
      <c r="T279" s="370"/>
      <c r="U279" s="348"/>
      <c r="V279" s="370"/>
      <c r="W279" s="348"/>
      <c r="X279" s="370"/>
      <c r="Y279" s="346"/>
      <c r="Z279" s="346"/>
      <c r="AA279" s="346"/>
      <c r="AB279" s="360"/>
      <c r="AC279" s="346"/>
      <c r="AD279" s="102"/>
    </row>
    <row r="280" spans="1:30" ht="18" customHeight="1">
      <c r="A280" s="90"/>
      <c r="B280" s="107"/>
      <c r="C280" s="108"/>
      <c r="D280" s="42"/>
      <c r="E280" s="43" t="s">
        <v>218</v>
      </c>
      <c r="F280" s="44" t="s">
        <v>232</v>
      </c>
      <c r="G280" s="65"/>
      <c r="H280" s="155"/>
      <c r="I280" s="156"/>
      <c r="J280" s="80"/>
      <c r="K280" s="87">
        <f t="shared" si="17"/>
        <v>0</v>
      </c>
      <c r="L280" s="87">
        <f t="shared" si="18"/>
        <v>0</v>
      </c>
      <c r="M280" s="46">
        <f t="shared" si="19"/>
        <v>0</v>
      </c>
      <c r="N280" s="370"/>
      <c r="O280" s="373"/>
      <c r="P280" s="360"/>
      <c r="Q280" s="370"/>
      <c r="R280" s="360"/>
      <c r="S280" s="348"/>
      <c r="T280" s="370"/>
      <c r="U280" s="348"/>
      <c r="V280" s="370"/>
      <c r="W280" s="348"/>
      <c r="X280" s="370"/>
      <c r="Y280" s="346"/>
      <c r="Z280" s="346"/>
      <c r="AA280" s="346"/>
      <c r="AB280" s="360"/>
      <c r="AC280" s="346"/>
      <c r="AD280" s="102"/>
    </row>
    <row r="281" spans="1:30" ht="18" customHeight="1">
      <c r="A281" s="90"/>
      <c r="B281" s="107"/>
      <c r="C281" s="108"/>
      <c r="D281" s="42"/>
      <c r="E281" s="43" t="s">
        <v>207</v>
      </c>
      <c r="F281" s="44" t="s">
        <v>385</v>
      </c>
      <c r="G281" s="65">
        <v>2</v>
      </c>
      <c r="H281" s="155">
        <v>30</v>
      </c>
      <c r="I281" s="156">
        <v>30</v>
      </c>
      <c r="J281" s="80">
        <v>40</v>
      </c>
      <c r="K281" s="87">
        <f t="shared" si="17"/>
        <v>1.2</v>
      </c>
      <c r="L281" s="87">
        <f t="shared" si="18"/>
        <v>1.2</v>
      </c>
      <c r="M281" s="46">
        <f t="shared" si="19"/>
        <v>63</v>
      </c>
      <c r="N281" s="370"/>
      <c r="O281" s="373"/>
      <c r="P281" s="360"/>
      <c r="Q281" s="370"/>
      <c r="R281" s="360"/>
      <c r="S281" s="348"/>
      <c r="T281" s="370"/>
      <c r="U281" s="348"/>
      <c r="V281" s="370"/>
      <c r="W281" s="348"/>
      <c r="X281" s="370"/>
      <c r="Y281" s="346"/>
      <c r="Z281" s="346"/>
      <c r="AA281" s="346"/>
      <c r="AB281" s="360"/>
      <c r="AC281" s="346"/>
      <c r="AD281" s="102"/>
    </row>
    <row r="282" spans="1:30" ht="18" customHeight="1">
      <c r="A282" s="90"/>
      <c r="B282" s="107"/>
      <c r="C282" s="108"/>
      <c r="D282" s="42"/>
      <c r="E282" s="43" t="s">
        <v>161</v>
      </c>
      <c r="F282" s="44" t="s">
        <v>396</v>
      </c>
      <c r="G282" s="65">
        <v>2</v>
      </c>
      <c r="H282" s="151">
        <v>30</v>
      </c>
      <c r="I282" s="156">
        <v>60</v>
      </c>
      <c r="J282" s="80">
        <v>40</v>
      </c>
      <c r="K282" s="87">
        <f t="shared" si="17"/>
        <v>1.2</v>
      </c>
      <c r="L282" s="87">
        <f t="shared" si="18"/>
        <v>1.2</v>
      </c>
      <c r="M282" s="46">
        <f t="shared" si="19"/>
        <v>90</v>
      </c>
      <c r="N282" s="370"/>
      <c r="O282" s="373"/>
      <c r="P282" s="360"/>
      <c r="Q282" s="370"/>
      <c r="R282" s="360"/>
      <c r="S282" s="348"/>
      <c r="T282" s="370"/>
      <c r="U282" s="348"/>
      <c r="V282" s="370"/>
      <c r="W282" s="348"/>
      <c r="X282" s="370"/>
      <c r="Y282" s="346"/>
      <c r="Z282" s="346"/>
      <c r="AA282" s="346"/>
      <c r="AB282" s="360"/>
      <c r="AC282" s="346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398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70"/>
      <c r="O283" s="373"/>
      <c r="P283" s="360"/>
      <c r="Q283" s="370"/>
      <c r="R283" s="360"/>
      <c r="S283" s="351"/>
      <c r="T283" s="370"/>
      <c r="U283" s="351"/>
      <c r="V283" s="370"/>
      <c r="W283" s="351"/>
      <c r="X283" s="370"/>
      <c r="Y283" s="346"/>
      <c r="Z283" s="346"/>
      <c r="AA283" s="346"/>
      <c r="AB283" s="360"/>
      <c r="AC283" s="346"/>
      <c r="AD283" s="102"/>
    </row>
    <row r="284" spans="1:30" ht="18" customHeight="1">
      <c r="A284" s="121"/>
      <c r="B284" s="107"/>
      <c r="C284" s="108"/>
      <c r="D284" s="42"/>
      <c r="E284" s="43" t="s">
        <v>314</v>
      </c>
      <c r="F284" s="44" t="s">
        <v>391</v>
      </c>
      <c r="G284" s="65">
        <v>2</v>
      </c>
      <c r="H284" s="155">
        <v>30</v>
      </c>
      <c r="I284" s="156">
        <v>30</v>
      </c>
      <c r="J284" s="80">
        <v>34</v>
      </c>
      <c r="K284" s="87">
        <f t="shared" si="17"/>
        <v>1</v>
      </c>
      <c r="L284" s="87">
        <f t="shared" si="18"/>
        <v>1.1000000000000001</v>
      </c>
      <c r="M284" s="46">
        <f t="shared" si="19"/>
        <v>54.8</v>
      </c>
      <c r="N284" s="370"/>
      <c r="O284" s="373"/>
      <c r="P284" s="360"/>
      <c r="Q284" s="370"/>
      <c r="R284" s="360"/>
      <c r="S284" s="351"/>
      <c r="T284" s="370"/>
      <c r="U284" s="351"/>
      <c r="V284" s="370"/>
      <c r="W284" s="351"/>
      <c r="X284" s="370"/>
      <c r="Y284" s="346"/>
      <c r="Z284" s="346"/>
      <c r="AA284" s="346"/>
      <c r="AB284" s="360"/>
      <c r="AC284" s="346"/>
      <c r="AD284" s="102"/>
    </row>
    <row r="285" spans="1:30" ht="22.5" customHeight="1">
      <c r="A285" s="121"/>
      <c r="B285" s="107"/>
      <c r="C285" s="108"/>
      <c r="D285" s="42"/>
      <c r="E285" s="43" t="s">
        <v>314</v>
      </c>
      <c r="F285" s="44" t="s">
        <v>391</v>
      </c>
      <c r="G285" s="65">
        <v>2</v>
      </c>
      <c r="H285" s="155">
        <v>30</v>
      </c>
      <c r="I285" s="156">
        <v>30</v>
      </c>
      <c r="J285" s="80">
        <v>34</v>
      </c>
      <c r="K285" s="87">
        <f t="shared" si="17"/>
        <v>1</v>
      </c>
      <c r="L285" s="87">
        <f t="shared" si="18"/>
        <v>1.1000000000000001</v>
      </c>
      <c r="M285" s="46">
        <f t="shared" si="19"/>
        <v>54.8</v>
      </c>
      <c r="N285" s="370"/>
      <c r="O285" s="373"/>
      <c r="P285" s="360"/>
      <c r="Q285" s="370"/>
      <c r="R285" s="360"/>
      <c r="S285" s="351"/>
      <c r="T285" s="370"/>
      <c r="U285" s="351"/>
      <c r="V285" s="370"/>
      <c r="W285" s="351"/>
      <c r="X285" s="370"/>
      <c r="Y285" s="346"/>
      <c r="Z285" s="346"/>
      <c r="AA285" s="346"/>
      <c r="AB285" s="360"/>
      <c r="AC285" s="346"/>
      <c r="AD285" s="102"/>
    </row>
    <row r="286" spans="1:30" ht="18" customHeight="1">
      <c r="A286" s="121"/>
      <c r="B286" s="107"/>
      <c r="C286" s="108"/>
      <c r="D286" s="42"/>
      <c r="E286" s="43" t="s">
        <v>161</v>
      </c>
      <c r="F286" s="44" t="s">
        <v>466</v>
      </c>
      <c r="G286" s="65">
        <v>2</v>
      </c>
      <c r="H286" s="155">
        <v>30</v>
      </c>
      <c r="I286" s="156">
        <v>60</v>
      </c>
      <c r="J286" s="80">
        <v>40</v>
      </c>
      <c r="K286" s="87">
        <f t="shared" si="17"/>
        <v>1.2</v>
      </c>
      <c r="L286" s="87">
        <f t="shared" si="18"/>
        <v>1.2</v>
      </c>
      <c r="M286" s="46">
        <f t="shared" si="19"/>
        <v>90</v>
      </c>
      <c r="N286" s="370"/>
      <c r="O286" s="373"/>
      <c r="P286" s="360"/>
      <c r="Q286" s="370"/>
      <c r="R286" s="360"/>
      <c r="S286" s="351"/>
      <c r="T286" s="370"/>
      <c r="U286" s="351"/>
      <c r="V286" s="370"/>
      <c r="W286" s="351"/>
      <c r="X286" s="370"/>
      <c r="Y286" s="346"/>
      <c r="Z286" s="346"/>
      <c r="AA286" s="346"/>
      <c r="AB286" s="360"/>
      <c r="AC286" s="346"/>
      <c r="AD286" s="102"/>
    </row>
    <row r="287" spans="1:30" s="206" customFormat="1" ht="18" customHeight="1">
      <c r="A287" s="121"/>
      <c r="B287" s="107"/>
      <c r="C287" s="108"/>
      <c r="D287" s="42"/>
      <c r="E287" s="43" t="s">
        <v>161</v>
      </c>
      <c r="F287" s="44" t="s">
        <v>468</v>
      </c>
      <c r="G287" s="142">
        <v>2</v>
      </c>
      <c r="H287" s="155">
        <v>30</v>
      </c>
      <c r="I287" s="156">
        <v>60</v>
      </c>
      <c r="J287" s="80">
        <v>40</v>
      </c>
      <c r="K287" s="87">
        <f t="shared" si="17"/>
        <v>1.2</v>
      </c>
      <c r="L287" s="87">
        <f t="shared" si="18"/>
        <v>1.2</v>
      </c>
      <c r="M287" s="46">
        <f t="shared" si="19"/>
        <v>90</v>
      </c>
      <c r="N287" s="370"/>
      <c r="O287" s="373"/>
      <c r="P287" s="360"/>
      <c r="Q287" s="370"/>
      <c r="R287" s="360"/>
      <c r="S287" s="351"/>
      <c r="T287" s="370"/>
      <c r="U287" s="351"/>
      <c r="V287" s="370"/>
      <c r="W287" s="351"/>
      <c r="X287" s="370"/>
      <c r="Y287" s="346"/>
      <c r="Z287" s="346"/>
      <c r="AA287" s="346"/>
      <c r="AB287" s="360"/>
      <c r="AC287" s="346"/>
      <c r="AD287" s="102"/>
    </row>
    <row r="288" spans="1:30" s="206" customFormat="1" ht="18" hidden="1" customHeight="1">
      <c r="A288" s="121"/>
      <c r="B288" s="107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70"/>
      <c r="O288" s="373"/>
      <c r="P288" s="360"/>
      <c r="Q288" s="370"/>
      <c r="R288" s="360"/>
      <c r="S288" s="351"/>
      <c r="T288" s="370"/>
      <c r="U288" s="351"/>
      <c r="V288" s="370"/>
      <c r="W288" s="351"/>
      <c r="X288" s="370"/>
      <c r="Y288" s="346"/>
      <c r="Z288" s="346"/>
      <c r="AA288" s="346"/>
      <c r="AB288" s="360"/>
      <c r="AC288" s="346"/>
      <c r="AD288" s="102"/>
    </row>
    <row r="289" spans="1:30" ht="17.25" hidden="1" customHeight="1">
      <c r="A289" s="121"/>
      <c r="B289" s="107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70"/>
      <c r="O289" s="373"/>
      <c r="P289" s="360"/>
      <c r="Q289" s="370"/>
      <c r="R289" s="360"/>
      <c r="S289" s="351"/>
      <c r="T289" s="370"/>
      <c r="U289" s="351"/>
      <c r="V289" s="370"/>
      <c r="W289" s="351"/>
      <c r="X289" s="370"/>
      <c r="Y289" s="346"/>
      <c r="Z289" s="346"/>
      <c r="AA289" s="346"/>
      <c r="AB289" s="360"/>
      <c r="AC289" s="346"/>
      <c r="AD289" s="102"/>
    </row>
    <row r="290" spans="1:30" ht="18" hidden="1" customHeight="1">
      <c r="A290" s="90"/>
      <c r="B290" s="107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70"/>
      <c r="O290" s="373"/>
      <c r="P290" s="360"/>
      <c r="Q290" s="370"/>
      <c r="R290" s="360"/>
      <c r="S290" s="348"/>
      <c r="T290" s="370"/>
      <c r="U290" s="348"/>
      <c r="V290" s="370"/>
      <c r="W290" s="348"/>
      <c r="X290" s="370"/>
      <c r="Y290" s="346"/>
      <c r="Z290" s="346"/>
      <c r="AA290" s="346"/>
      <c r="AB290" s="360"/>
      <c r="AC290" s="346"/>
      <c r="AD290" s="102"/>
    </row>
    <row r="291" spans="1:30" s="225" customFormat="1" ht="18" hidden="1" customHeight="1">
      <c r="A291" s="121"/>
      <c r="B291" s="122"/>
      <c r="C291" s="108"/>
      <c r="D291" s="42"/>
      <c r="E291" s="43"/>
      <c r="F291" s="44"/>
      <c r="G291" s="142"/>
      <c r="H291" s="155"/>
      <c r="I291" s="156"/>
      <c r="J291" s="80"/>
      <c r="K291" s="87">
        <f t="shared" si="17"/>
        <v>0</v>
      </c>
      <c r="L291" s="87">
        <f t="shared" si="18"/>
        <v>0</v>
      </c>
      <c r="M291" s="46">
        <f t="shared" si="19"/>
        <v>0</v>
      </c>
      <c r="N291" s="370"/>
      <c r="O291" s="373"/>
      <c r="P291" s="360"/>
      <c r="Q291" s="370"/>
      <c r="R291" s="360"/>
      <c r="S291" s="351"/>
      <c r="T291" s="370"/>
      <c r="U291" s="351"/>
      <c r="V291" s="370"/>
      <c r="W291" s="351"/>
      <c r="X291" s="370"/>
      <c r="Y291" s="346"/>
      <c r="Z291" s="346"/>
      <c r="AA291" s="346"/>
      <c r="AB291" s="360"/>
      <c r="AC291" s="346"/>
      <c r="AD291" s="102"/>
    </row>
    <row r="292" spans="1:30" s="225" customFormat="1" ht="18" hidden="1" customHeight="1">
      <c r="A292" s="121"/>
      <c r="B292" s="122"/>
      <c r="C292" s="108"/>
      <c r="D292" s="42"/>
      <c r="E292" s="43"/>
      <c r="F292" s="44"/>
      <c r="G292" s="142"/>
      <c r="H292" s="155"/>
      <c r="I292" s="156"/>
      <c r="J292" s="80"/>
      <c r="K292" s="87">
        <f t="shared" si="17"/>
        <v>0</v>
      </c>
      <c r="L292" s="87">
        <f t="shared" si="18"/>
        <v>0</v>
      </c>
      <c r="M292" s="46">
        <f t="shared" si="19"/>
        <v>0</v>
      </c>
      <c r="N292" s="370"/>
      <c r="O292" s="373"/>
      <c r="P292" s="360"/>
      <c r="Q292" s="370"/>
      <c r="R292" s="360"/>
      <c r="S292" s="351"/>
      <c r="T292" s="370"/>
      <c r="U292" s="351"/>
      <c r="V292" s="370"/>
      <c r="W292" s="351"/>
      <c r="X292" s="370"/>
      <c r="Y292" s="346"/>
      <c r="Z292" s="346"/>
      <c r="AA292" s="346"/>
      <c r="AB292" s="360"/>
      <c r="AC292" s="346"/>
      <c r="AD292" s="102"/>
    </row>
    <row r="293" spans="1:30" ht="18" hidden="1" customHeight="1">
      <c r="A293" s="90"/>
      <c r="B293" s="103"/>
      <c r="C293" s="108"/>
      <c r="D293" s="42"/>
      <c r="E293" s="43"/>
      <c r="F293" s="44"/>
      <c r="G293" s="142"/>
      <c r="H293" s="155"/>
      <c r="I293" s="156"/>
      <c r="J293" s="80"/>
      <c r="K293" s="87">
        <f t="shared" si="17"/>
        <v>0</v>
      </c>
      <c r="L293" s="87">
        <f t="shared" si="18"/>
        <v>0</v>
      </c>
      <c r="M293" s="46">
        <f t="shared" si="19"/>
        <v>0</v>
      </c>
      <c r="N293" s="370"/>
      <c r="O293" s="373"/>
      <c r="P293" s="360"/>
      <c r="Q293" s="370"/>
      <c r="R293" s="360"/>
      <c r="S293" s="348"/>
      <c r="T293" s="370"/>
      <c r="U293" s="348"/>
      <c r="V293" s="370"/>
      <c r="W293" s="348"/>
      <c r="X293" s="370"/>
      <c r="Y293" s="346"/>
      <c r="Z293" s="346"/>
      <c r="AA293" s="346"/>
      <c r="AB293" s="360"/>
      <c r="AC293" s="346"/>
      <c r="AD293" s="102"/>
    </row>
    <row r="294" spans="1:30" ht="18" customHeight="1">
      <c r="A294" s="104">
        <v>15</v>
      </c>
      <c r="B294" s="100" t="s">
        <v>104</v>
      </c>
      <c r="C294" s="101" t="s">
        <v>105</v>
      </c>
      <c r="D294" s="42">
        <v>21100009603</v>
      </c>
      <c r="E294" s="43" t="s">
        <v>207</v>
      </c>
      <c r="F294" s="44" t="s">
        <v>205</v>
      </c>
      <c r="G294" s="65">
        <v>1</v>
      </c>
      <c r="H294" s="144">
        <v>30</v>
      </c>
      <c r="I294" s="157">
        <v>30</v>
      </c>
      <c r="J294" s="80">
        <v>27</v>
      </c>
      <c r="K294" s="87">
        <f t="shared" si="17"/>
        <v>1</v>
      </c>
      <c r="L294" s="87">
        <f t="shared" si="18"/>
        <v>1</v>
      </c>
      <c r="M294" s="46">
        <f t="shared" si="19"/>
        <v>52.5</v>
      </c>
      <c r="N294" s="357">
        <v>112.5</v>
      </c>
      <c r="O294" s="352">
        <v>0</v>
      </c>
      <c r="P294" s="359">
        <f>SUM(M294:M312)+N294+O294</f>
        <v>1047.5999999999999</v>
      </c>
      <c r="Q294" s="352">
        <v>0</v>
      </c>
      <c r="R294" s="350">
        <v>50</v>
      </c>
      <c r="S294" s="355">
        <v>450</v>
      </c>
      <c r="T294" s="352">
        <v>450</v>
      </c>
      <c r="U294" s="355">
        <v>112</v>
      </c>
      <c r="V294" s="383">
        <v>112</v>
      </c>
      <c r="W294" s="355">
        <v>56</v>
      </c>
      <c r="X294" s="352">
        <v>56</v>
      </c>
      <c r="Y294" s="350">
        <f>ROUND((P294-T294),1)</f>
        <v>597.6</v>
      </c>
      <c r="Z294" s="397">
        <f>IF(OR(SUM(V294:V312)="",SUM(Q294:Q312)=""),0,IF(OR(SUM(U294:U312)=320,SUM(V294:V312)&gt;0),ROUND((SUM(Q294:Q312)-SUM(V294:V312)),1),0))</f>
        <v>-112</v>
      </c>
      <c r="AA294" s="397">
        <f>IF(OR(SUM(X294:X312)="",SUM(R294:R312)=""),0,IF(OR(SUM(W294:W312)=160,SUM(X294:X312)&gt;0),ROUND((SUM(R294:R312)-SUM(X294:X312)),1),0))</f>
        <v>-6</v>
      </c>
      <c r="AB294" s="398"/>
      <c r="AC294" s="403">
        <f>SUM(Y294:AA312)</f>
        <v>479.6</v>
      </c>
      <c r="AD294" s="83"/>
    </row>
    <row r="295" spans="1:30" ht="18" customHeight="1">
      <c r="A295" s="90"/>
      <c r="B295" s="107"/>
      <c r="C295" s="108"/>
      <c r="D295" s="42">
        <v>21100149001</v>
      </c>
      <c r="E295" s="43" t="s">
        <v>208</v>
      </c>
      <c r="F295" s="44" t="s">
        <v>194</v>
      </c>
      <c r="G295" s="65">
        <v>1</v>
      </c>
      <c r="H295" s="137">
        <v>15</v>
      </c>
      <c r="I295" s="156"/>
      <c r="J295" s="80">
        <v>38</v>
      </c>
      <c r="K295" s="87">
        <f t="shared" si="17"/>
        <v>1.2</v>
      </c>
      <c r="L295" s="87">
        <f t="shared" si="18"/>
        <v>0</v>
      </c>
      <c r="M295" s="46">
        <f t="shared" si="19"/>
        <v>18</v>
      </c>
      <c r="N295" s="348"/>
      <c r="O295" s="348"/>
      <c r="P295" s="360"/>
      <c r="Q295" s="348"/>
      <c r="R295" s="348"/>
      <c r="S295" s="348"/>
      <c r="T295" s="348"/>
      <c r="U295" s="348"/>
      <c r="V295" s="348"/>
      <c r="W295" s="348"/>
      <c r="X295" s="348"/>
      <c r="Y295" s="348"/>
      <c r="Z295" s="348"/>
      <c r="AA295" s="348"/>
      <c r="AB295" s="348"/>
      <c r="AC295" s="348"/>
      <c r="AD295" s="83"/>
    </row>
    <row r="296" spans="1:30" ht="18" customHeight="1">
      <c r="A296" s="90"/>
      <c r="B296" s="107"/>
      <c r="C296" s="108"/>
      <c r="D296" s="42">
        <v>20200009501</v>
      </c>
      <c r="E296" s="43" t="s">
        <v>208</v>
      </c>
      <c r="F296" s="44" t="s">
        <v>209</v>
      </c>
      <c r="G296" s="65">
        <v>1</v>
      </c>
      <c r="H296" s="137"/>
      <c r="I296" s="156">
        <v>60</v>
      </c>
      <c r="J296" s="80">
        <v>69</v>
      </c>
      <c r="K296" s="87">
        <f t="shared" si="17"/>
        <v>0</v>
      </c>
      <c r="L296" s="87">
        <f t="shared" si="18"/>
        <v>1.2</v>
      </c>
      <c r="M296" s="46">
        <f t="shared" si="19"/>
        <v>54</v>
      </c>
      <c r="N296" s="348"/>
      <c r="O296" s="348"/>
      <c r="P296" s="360"/>
      <c r="Q296" s="348"/>
      <c r="R296" s="348"/>
      <c r="S296" s="348"/>
      <c r="T296" s="348"/>
      <c r="U296" s="348"/>
      <c r="V296" s="348"/>
      <c r="W296" s="348"/>
      <c r="X296" s="348"/>
      <c r="Y296" s="348"/>
      <c r="Z296" s="348"/>
      <c r="AA296" s="348"/>
      <c r="AB296" s="348"/>
      <c r="AC296" s="348"/>
      <c r="AD296" s="83"/>
    </row>
    <row r="297" spans="1:30" s="225" customFormat="1" ht="18" customHeight="1">
      <c r="A297" s="121"/>
      <c r="B297" s="107"/>
      <c r="C297" s="108"/>
      <c r="D297" s="42">
        <v>20200009501</v>
      </c>
      <c r="E297" s="43" t="s">
        <v>495</v>
      </c>
      <c r="F297" s="44" t="s">
        <v>209</v>
      </c>
      <c r="G297" s="65">
        <v>1</v>
      </c>
      <c r="H297" s="137"/>
      <c r="I297" s="156">
        <v>60</v>
      </c>
      <c r="J297" s="80">
        <v>69</v>
      </c>
      <c r="K297" s="87">
        <f t="shared" si="17"/>
        <v>0</v>
      </c>
      <c r="L297" s="87">
        <f t="shared" si="18"/>
        <v>1.2</v>
      </c>
      <c r="M297" s="46">
        <f t="shared" si="19"/>
        <v>54</v>
      </c>
      <c r="N297" s="351"/>
      <c r="O297" s="351"/>
      <c r="P297" s="360"/>
      <c r="Q297" s="351"/>
      <c r="R297" s="351"/>
      <c r="S297" s="351"/>
      <c r="T297" s="351"/>
      <c r="U297" s="351"/>
      <c r="V297" s="351"/>
      <c r="W297" s="351"/>
      <c r="X297" s="351"/>
      <c r="Y297" s="351"/>
      <c r="Z297" s="351"/>
      <c r="AA297" s="351"/>
      <c r="AB297" s="351"/>
      <c r="AC297" s="351"/>
      <c r="AD297" s="83"/>
    </row>
    <row r="298" spans="1:30" s="225" customFormat="1" ht="18" customHeight="1">
      <c r="A298" s="121"/>
      <c r="B298" s="107"/>
      <c r="C298" s="108"/>
      <c r="D298" s="42">
        <v>20200009501</v>
      </c>
      <c r="E298" s="43" t="s">
        <v>496</v>
      </c>
      <c r="F298" s="44" t="s">
        <v>209</v>
      </c>
      <c r="G298" s="65">
        <v>1</v>
      </c>
      <c r="H298" s="137">
        <v>30</v>
      </c>
      <c r="I298" s="156">
        <v>60</v>
      </c>
      <c r="J298" s="80">
        <v>69</v>
      </c>
      <c r="K298" s="87">
        <f t="shared" si="17"/>
        <v>1.3</v>
      </c>
      <c r="L298" s="87">
        <f t="shared" si="18"/>
        <v>1.2</v>
      </c>
      <c r="M298" s="46">
        <f t="shared" si="19"/>
        <v>93</v>
      </c>
      <c r="N298" s="351"/>
      <c r="O298" s="351"/>
      <c r="P298" s="360"/>
      <c r="Q298" s="351"/>
      <c r="R298" s="351"/>
      <c r="S298" s="351"/>
      <c r="T298" s="351"/>
      <c r="U298" s="351"/>
      <c r="V298" s="351"/>
      <c r="W298" s="351"/>
      <c r="X298" s="351"/>
      <c r="Y298" s="351"/>
      <c r="Z298" s="351"/>
      <c r="AA298" s="351"/>
      <c r="AB298" s="351"/>
      <c r="AC298" s="351"/>
      <c r="AD298" s="83"/>
    </row>
    <row r="299" spans="1:30" ht="18" customHeight="1">
      <c r="A299" s="90"/>
      <c r="B299" s="107"/>
      <c r="C299" s="108"/>
      <c r="D299" s="42">
        <v>21100087101</v>
      </c>
      <c r="E299" s="43" t="s">
        <v>210</v>
      </c>
      <c r="F299" s="44" t="s">
        <v>205</v>
      </c>
      <c r="G299" s="65">
        <v>1</v>
      </c>
      <c r="H299" s="137">
        <v>45</v>
      </c>
      <c r="I299" s="156">
        <v>30</v>
      </c>
      <c r="J299" s="80">
        <v>25</v>
      </c>
      <c r="K299" s="87">
        <f t="shared" si="17"/>
        <v>1</v>
      </c>
      <c r="L299" s="87">
        <f t="shared" si="18"/>
        <v>1</v>
      </c>
      <c r="M299" s="46">
        <f t="shared" si="19"/>
        <v>67.5</v>
      </c>
      <c r="N299" s="348"/>
      <c r="O299" s="348"/>
      <c r="P299" s="360"/>
      <c r="Q299" s="348"/>
      <c r="R299" s="348"/>
      <c r="S299" s="348"/>
      <c r="T299" s="348"/>
      <c r="U299" s="348"/>
      <c r="V299" s="348"/>
      <c r="W299" s="348"/>
      <c r="X299" s="348"/>
      <c r="Y299" s="348"/>
      <c r="Z299" s="348"/>
      <c r="AA299" s="348"/>
      <c r="AB299" s="348"/>
      <c r="AC299" s="348"/>
      <c r="AD299" s="83"/>
    </row>
    <row r="300" spans="1:30" ht="18" customHeight="1">
      <c r="A300" s="90"/>
      <c r="B300" s="107"/>
      <c r="C300" s="108"/>
      <c r="D300" s="42">
        <v>20200090001</v>
      </c>
      <c r="E300" s="43" t="s">
        <v>211</v>
      </c>
      <c r="F300" s="44" t="s">
        <v>197</v>
      </c>
      <c r="G300" s="65">
        <v>1</v>
      </c>
      <c r="H300" s="137">
        <v>45</v>
      </c>
      <c r="I300" s="156">
        <v>30</v>
      </c>
      <c r="J300" s="80">
        <v>55</v>
      </c>
      <c r="K300" s="87">
        <f t="shared" si="17"/>
        <v>1.2</v>
      </c>
      <c r="L300" s="87">
        <f t="shared" si="18"/>
        <v>1.2</v>
      </c>
      <c r="M300" s="46">
        <f t="shared" si="19"/>
        <v>81</v>
      </c>
      <c r="N300" s="348"/>
      <c r="O300" s="348"/>
      <c r="P300" s="360"/>
      <c r="Q300" s="348"/>
      <c r="R300" s="348"/>
      <c r="S300" s="348"/>
      <c r="T300" s="348"/>
      <c r="U300" s="348"/>
      <c r="V300" s="348"/>
      <c r="W300" s="348"/>
      <c r="X300" s="348"/>
      <c r="Y300" s="348"/>
      <c r="Z300" s="348"/>
      <c r="AA300" s="348"/>
      <c r="AB300" s="348"/>
      <c r="AC300" s="348"/>
      <c r="AD300" s="83"/>
    </row>
    <row r="301" spans="1:30" ht="18" customHeight="1">
      <c r="A301" s="90"/>
      <c r="B301" s="107"/>
      <c r="C301" s="108"/>
      <c r="D301" s="42"/>
      <c r="E301" s="43" t="s">
        <v>390</v>
      </c>
      <c r="F301" s="44" t="s">
        <v>194</v>
      </c>
      <c r="G301" s="65">
        <v>2</v>
      </c>
      <c r="H301" s="137">
        <v>45</v>
      </c>
      <c r="I301" s="156">
        <v>30</v>
      </c>
      <c r="J301" s="80">
        <v>38</v>
      </c>
      <c r="K301" s="87">
        <f t="shared" si="17"/>
        <v>1.2</v>
      </c>
      <c r="L301" s="87">
        <f t="shared" si="18"/>
        <v>1.2</v>
      </c>
      <c r="M301" s="46">
        <f t="shared" si="19"/>
        <v>81</v>
      </c>
      <c r="N301" s="348"/>
      <c r="O301" s="348"/>
      <c r="P301" s="360"/>
      <c r="Q301" s="348"/>
      <c r="R301" s="348"/>
      <c r="S301" s="348"/>
      <c r="T301" s="348"/>
      <c r="U301" s="348"/>
      <c r="V301" s="348"/>
      <c r="W301" s="348"/>
      <c r="X301" s="348"/>
      <c r="Y301" s="348"/>
      <c r="Z301" s="348"/>
      <c r="AA301" s="348"/>
      <c r="AB301" s="348"/>
      <c r="AC301" s="348"/>
      <c r="AD301" s="83"/>
    </row>
    <row r="302" spans="1:30" s="206" customFormat="1" ht="18" customHeight="1">
      <c r="A302" s="121"/>
      <c r="B302" s="107"/>
      <c r="C302" s="108"/>
      <c r="D302" s="42"/>
      <c r="E302" s="43" t="s">
        <v>390</v>
      </c>
      <c r="F302" s="44" t="s">
        <v>195</v>
      </c>
      <c r="G302" s="65">
        <v>2</v>
      </c>
      <c r="H302" s="137">
        <v>45</v>
      </c>
      <c r="I302" s="156">
        <v>30</v>
      </c>
      <c r="J302" s="80">
        <v>34</v>
      </c>
      <c r="K302" s="87">
        <f t="shared" si="17"/>
        <v>1</v>
      </c>
      <c r="L302" s="87">
        <f t="shared" si="18"/>
        <v>1.1000000000000001</v>
      </c>
      <c r="M302" s="46">
        <f t="shared" si="19"/>
        <v>69.8</v>
      </c>
      <c r="N302" s="351"/>
      <c r="O302" s="351"/>
      <c r="P302" s="360"/>
      <c r="Q302" s="351"/>
      <c r="R302" s="351"/>
      <c r="S302" s="351"/>
      <c r="T302" s="351"/>
      <c r="U302" s="351"/>
      <c r="V302" s="351"/>
      <c r="W302" s="351"/>
      <c r="X302" s="351"/>
      <c r="Y302" s="351"/>
      <c r="Z302" s="351"/>
      <c r="AA302" s="351"/>
      <c r="AB302" s="351"/>
      <c r="AC302" s="351"/>
      <c r="AD302" s="83"/>
    </row>
    <row r="303" spans="1:30" ht="18" customHeight="1">
      <c r="A303" s="90"/>
      <c r="B303" s="107"/>
      <c r="C303" s="108"/>
      <c r="D303" s="42"/>
      <c r="E303" s="207" t="s">
        <v>393</v>
      </c>
      <c r="F303" s="208" t="s">
        <v>194</v>
      </c>
      <c r="G303" s="235">
        <v>2</v>
      </c>
      <c r="H303" s="222"/>
      <c r="I303" s="223"/>
      <c r="J303" s="236">
        <v>38</v>
      </c>
      <c r="K303" s="87">
        <f t="shared" si="17"/>
        <v>0</v>
      </c>
      <c r="L303" s="87">
        <f t="shared" si="18"/>
        <v>0</v>
      </c>
      <c r="M303" s="46">
        <f t="shared" si="19"/>
        <v>19</v>
      </c>
      <c r="N303" s="348"/>
      <c r="O303" s="348"/>
      <c r="P303" s="360"/>
      <c r="Q303" s="348"/>
      <c r="R303" s="348"/>
      <c r="S303" s="348"/>
      <c r="T303" s="348"/>
      <c r="U303" s="348"/>
      <c r="V303" s="348"/>
      <c r="W303" s="348"/>
      <c r="X303" s="348"/>
      <c r="Y303" s="348"/>
      <c r="Z303" s="348"/>
      <c r="AA303" s="348"/>
      <c r="AB303" s="348"/>
      <c r="AC303" s="348"/>
      <c r="AD303" s="83"/>
    </row>
    <row r="304" spans="1:30" s="206" customFormat="1" ht="18" customHeight="1">
      <c r="A304" s="121"/>
      <c r="B304" s="107"/>
      <c r="C304" s="108"/>
      <c r="D304" s="42"/>
      <c r="E304" s="207" t="s">
        <v>393</v>
      </c>
      <c r="F304" s="208" t="s">
        <v>195</v>
      </c>
      <c r="G304" s="235">
        <v>2</v>
      </c>
      <c r="H304" s="222"/>
      <c r="I304" s="223"/>
      <c r="J304" s="236">
        <v>38</v>
      </c>
      <c r="K304" s="87">
        <f t="shared" si="17"/>
        <v>0</v>
      </c>
      <c r="L304" s="87">
        <f t="shared" si="18"/>
        <v>0</v>
      </c>
      <c r="M304" s="46">
        <f t="shared" si="19"/>
        <v>19</v>
      </c>
      <c r="N304" s="351"/>
      <c r="O304" s="351"/>
      <c r="P304" s="360"/>
      <c r="Q304" s="351"/>
      <c r="R304" s="351"/>
      <c r="S304" s="351"/>
      <c r="T304" s="351"/>
      <c r="U304" s="351"/>
      <c r="V304" s="351"/>
      <c r="W304" s="351"/>
      <c r="X304" s="351"/>
      <c r="Y304" s="351"/>
      <c r="Z304" s="351"/>
      <c r="AA304" s="351"/>
      <c r="AB304" s="351"/>
      <c r="AC304" s="351"/>
      <c r="AD304" s="83"/>
    </row>
    <row r="305" spans="1:30" ht="18" customHeight="1">
      <c r="A305" s="121"/>
      <c r="B305" s="107"/>
      <c r="C305" s="108"/>
      <c r="D305" s="42"/>
      <c r="E305" s="43" t="s">
        <v>394</v>
      </c>
      <c r="F305" s="44" t="s">
        <v>209</v>
      </c>
      <c r="G305" s="65">
        <v>2</v>
      </c>
      <c r="H305" s="137">
        <v>30</v>
      </c>
      <c r="I305" s="156"/>
      <c r="J305" s="80">
        <v>50</v>
      </c>
      <c r="K305" s="87">
        <f t="shared" si="17"/>
        <v>1.2</v>
      </c>
      <c r="L305" s="87">
        <f t="shared" si="18"/>
        <v>0</v>
      </c>
      <c r="M305" s="46">
        <f t="shared" si="19"/>
        <v>36</v>
      </c>
      <c r="N305" s="351"/>
      <c r="O305" s="351"/>
      <c r="P305" s="360"/>
      <c r="Q305" s="351"/>
      <c r="R305" s="351"/>
      <c r="S305" s="351"/>
      <c r="T305" s="351"/>
      <c r="U305" s="351"/>
      <c r="V305" s="351"/>
      <c r="W305" s="351"/>
      <c r="X305" s="351"/>
      <c r="Y305" s="351"/>
      <c r="Z305" s="351"/>
      <c r="AA305" s="351"/>
      <c r="AB305" s="351"/>
      <c r="AC305" s="351"/>
      <c r="AD305" s="83"/>
    </row>
    <row r="306" spans="1:30" s="225" customFormat="1" ht="18" customHeight="1">
      <c r="A306" s="121"/>
      <c r="B306" s="107"/>
      <c r="C306" s="108"/>
      <c r="D306" s="42"/>
      <c r="E306" s="43" t="s">
        <v>497</v>
      </c>
      <c r="F306" s="44" t="s">
        <v>493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51"/>
      <c r="O306" s="351"/>
      <c r="P306" s="360"/>
      <c r="Q306" s="351"/>
      <c r="R306" s="351"/>
      <c r="S306" s="351"/>
      <c r="T306" s="351"/>
      <c r="U306" s="351"/>
      <c r="V306" s="351"/>
      <c r="W306" s="351"/>
      <c r="X306" s="351"/>
      <c r="Y306" s="351"/>
      <c r="Z306" s="351"/>
      <c r="AA306" s="351"/>
      <c r="AB306" s="351"/>
      <c r="AC306" s="351"/>
      <c r="AD306" s="83"/>
    </row>
    <row r="307" spans="1:30" s="225" customFormat="1" ht="18" customHeight="1">
      <c r="A307" s="121"/>
      <c r="B307" s="107"/>
      <c r="C307" s="108"/>
      <c r="D307" s="42"/>
      <c r="E307" s="43" t="s">
        <v>498</v>
      </c>
      <c r="F307" s="44" t="s">
        <v>494</v>
      </c>
      <c r="G307" s="65">
        <v>2</v>
      </c>
      <c r="H307" s="137"/>
      <c r="I307" s="156">
        <v>30</v>
      </c>
      <c r="J307" s="80">
        <v>50</v>
      </c>
      <c r="K307" s="87">
        <f t="shared" si="17"/>
        <v>0</v>
      </c>
      <c r="L307" s="87">
        <f t="shared" si="18"/>
        <v>1.2</v>
      </c>
      <c r="M307" s="46">
        <f t="shared" si="19"/>
        <v>27</v>
      </c>
      <c r="N307" s="351"/>
      <c r="O307" s="351"/>
      <c r="P307" s="360"/>
      <c r="Q307" s="351"/>
      <c r="R307" s="351"/>
      <c r="S307" s="351"/>
      <c r="T307" s="351"/>
      <c r="U307" s="351"/>
      <c r="V307" s="351"/>
      <c r="W307" s="351"/>
      <c r="X307" s="351"/>
      <c r="Y307" s="351"/>
      <c r="Z307" s="351"/>
      <c r="AA307" s="351"/>
      <c r="AB307" s="351"/>
      <c r="AC307" s="351"/>
      <c r="AD307" s="83"/>
    </row>
    <row r="308" spans="1:30" s="225" customFormat="1" ht="18" customHeight="1">
      <c r="A308" s="121"/>
      <c r="B308" s="107"/>
      <c r="C308" s="108"/>
      <c r="D308" s="42"/>
      <c r="E308" s="43" t="s">
        <v>499</v>
      </c>
      <c r="F308" s="44" t="s">
        <v>493</v>
      </c>
      <c r="G308" s="65">
        <v>2</v>
      </c>
      <c r="H308" s="137"/>
      <c r="I308" s="156">
        <v>30</v>
      </c>
      <c r="J308" s="80">
        <v>50</v>
      </c>
      <c r="K308" s="87">
        <f t="shared" si="17"/>
        <v>0</v>
      </c>
      <c r="L308" s="87">
        <f t="shared" si="18"/>
        <v>1.2</v>
      </c>
      <c r="M308" s="46">
        <f t="shared" si="19"/>
        <v>27</v>
      </c>
      <c r="N308" s="351"/>
      <c r="O308" s="351"/>
      <c r="P308" s="360"/>
      <c r="Q308" s="351"/>
      <c r="R308" s="351"/>
      <c r="S308" s="351"/>
      <c r="T308" s="351"/>
      <c r="U308" s="351"/>
      <c r="V308" s="351"/>
      <c r="W308" s="351"/>
      <c r="X308" s="351"/>
      <c r="Y308" s="351"/>
      <c r="Z308" s="351"/>
      <c r="AA308" s="351"/>
      <c r="AB308" s="351"/>
      <c r="AC308" s="351"/>
      <c r="AD308" s="83"/>
    </row>
    <row r="309" spans="1:30" s="225" customFormat="1" ht="18" customHeight="1">
      <c r="A309" s="121"/>
      <c r="B309" s="107"/>
      <c r="C309" s="108"/>
      <c r="D309" s="42"/>
      <c r="E309" s="43" t="s">
        <v>500</v>
      </c>
      <c r="F309" s="44" t="s">
        <v>494</v>
      </c>
      <c r="G309" s="65">
        <v>2</v>
      </c>
      <c r="H309" s="137"/>
      <c r="I309" s="156">
        <v>30</v>
      </c>
      <c r="J309" s="80">
        <v>50</v>
      </c>
      <c r="K309" s="87">
        <f t="shared" si="17"/>
        <v>0</v>
      </c>
      <c r="L309" s="87">
        <f t="shared" si="18"/>
        <v>1.2</v>
      </c>
      <c r="M309" s="46">
        <f t="shared" si="19"/>
        <v>27</v>
      </c>
      <c r="N309" s="351"/>
      <c r="O309" s="351"/>
      <c r="P309" s="360"/>
      <c r="Q309" s="351"/>
      <c r="R309" s="351"/>
      <c r="S309" s="351"/>
      <c r="T309" s="351"/>
      <c r="U309" s="351"/>
      <c r="V309" s="351"/>
      <c r="W309" s="351"/>
      <c r="X309" s="351"/>
      <c r="Y309" s="351"/>
      <c r="Z309" s="351"/>
      <c r="AA309" s="351"/>
      <c r="AB309" s="351"/>
      <c r="AC309" s="351"/>
      <c r="AD309" s="83"/>
    </row>
    <row r="310" spans="1:30" ht="18" customHeight="1">
      <c r="A310" s="121"/>
      <c r="B310" s="107"/>
      <c r="C310" s="108"/>
      <c r="D310" s="42"/>
      <c r="E310" s="43" t="s">
        <v>395</v>
      </c>
      <c r="F310" s="44" t="s">
        <v>197</v>
      </c>
      <c r="G310" s="65">
        <v>2</v>
      </c>
      <c r="H310" s="137">
        <v>30</v>
      </c>
      <c r="I310" s="156">
        <v>30</v>
      </c>
      <c r="J310" s="80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54.8</v>
      </c>
      <c r="N310" s="351"/>
      <c r="O310" s="351"/>
      <c r="P310" s="360"/>
      <c r="Q310" s="351"/>
      <c r="R310" s="351"/>
      <c r="S310" s="351"/>
      <c r="T310" s="351"/>
      <c r="U310" s="351"/>
      <c r="V310" s="351"/>
      <c r="W310" s="351"/>
      <c r="X310" s="351"/>
      <c r="Y310" s="351"/>
      <c r="Z310" s="351"/>
      <c r="AA310" s="351"/>
      <c r="AB310" s="351"/>
      <c r="AC310" s="351"/>
      <c r="AD310" s="83"/>
    </row>
    <row r="311" spans="1:30" ht="18" customHeight="1">
      <c r="A311" s="121"/>
      <c r="B311" s="107"/>
      <c r="C311" s="108"/>
      <c r="D311" s="42"/>
      <c r="E311" s="43" t="s">
        <v>407</v>
      </c>
      <c r="F311" s="44" t="s">
        <v>382</v>
      </c>
      <c r="G311" s="142">
        <v>2</v>
      </c>
      <c r="H311" s="137">
        <v>15</v>
      </c>
      <c r="I311" s="156">
        <v>60</v>
      </c>
      <c r="J311" s="80">
        <v>25</v>
      </c>
      <c r="K311" s="87">
        <f t="shared" si="17"/>
        <v>1</v>
      </c>
      <c r="L311" s="87">
        <f t="shared" si="18"/>
        <v>1</v>
      </c>
      <c r="M311" s="46">
        <f t="shared" si="19"/>
        <v>60</v>
      </c>
      <c r="N311" s="351"/>
      <c r="O311" s="351"/>
      <c r="P311" s="360"/>
      <c r="Q311" s="351"/>
      <c r="R311" s="351"/>
      <c r="S311" s="351"/>
      <c r="T311" s="351"/>
      <c r="U311" s="351"/>
      <c r="V311" s="351"/>
      <c r="W311" s="351"/>
      <c r="X311" s="351"/>
      <c r="Y311" s="351"/>
      <c r="Z311" s="351"/>
      <c r="AA311" s="351"/>
      <c r="AB311" s="351"/>
      <c r="AC311" s="351"/>
      <c r="AD311" s="83"/>
    </row>
    <row r="312" spans="1:30" ht="18" customHeight="1">
      <c r="A312" s="121"/>
      <c r="B312" s="107"/>
      <c r="C312" s="108"/>
      <c r="D312" s="42"/>
      <c r="E312" s="43" t="s">
        <v>408</v>
      </c>
      <c r="F312" s="44" t="s">
        <v>382</v>
      </c>
      <c r="G312" s="142">
        <v>2</v>
      </c>
      <c r="H312" s="137">
        <v>45</v>
      </c>
      <c r="I312" s="156">
        <v>30</v>
      </c>
      <c r="J312" s="80">
        <v>25</v>
      </c>
      <c r="K312" s="87">
        <f t="shared" si="17"/>
        <v>1</v>
      </c>
      <c r="L312" s="87">
        <f t="shared" si="18"/>
        <v>1</v>
      </c>
      <c r="M312" s="46">
        <f t="shared" si="19"/>
        <v>67.5</v>
      </c>
      <c r="N312" s="351"/>
      <c r="O312" s="351"/>
      <c r="P312" s="360"/>
      <c r="Q312" s="351"/>
      <c r="R312" s="351"/>
      <c r="S312" s="351"/>
      <c r="T312" s="351"/>
      <c r="U312" s="351"/>
      <c r="V312" s="351"/>
      <c r="W312" s="351"/>
      <c r="X312" s="351"/>
      <c r="Y312" s="351"/>
      <c r="Z312" s="351"/>
      <c r="AA312" s="351"/>
      <c r="AB312" s="351"/>
      <c r="AC312" s="351"/>
      <c r="AD312" s="83"/>
    </row>
    <row r="313" spans="1:30" ht="18" customHeight="1">
      <c r="A313" s="104">
        <v>16</v>
      </c>
      <c r="B313" s="60" t="s">
        <v>106</v>
      </c>
      <c r="C313" s="61" t="s">
        <v>107</v>
      </c>
      <c r="D313" s="42">
        <v>20200015202</v>
      </c>
      <c r="E313" s="43" t="s">
        <v>201</v>
      </c>
      <c r="F313" s="44" t="s">
        <v>237</v>
      </c>
      <c r="G313" s="159">
        <v>1</v>
      </c>
      <c r="H313" s="144">
        <v>45</v>
      </c>
      <c r="I313" s="157">
        <v>30</v>
      </c>
      <c r="J313" s="106">
        <v>30</v>
      </c>
      <c r="K313" s="87">
        <f t="shared" si="17"/>
        <v>1</v>
      </c>
      <c r="L313" s="87">
        <f t="shared" si="18"/>
        <v>1.1000000000000001</v>
      </c>
      <c r="M313" s="46">
        <f t="shared" si="19"/>
        <v>69.8</v>
      </c>
      <c r="N313" s="357">
        <v>67.5</v>
      </c>
      <c r="O313" s="352">
        <v>0</v>
      </c>
      <c r="P313" s="359">
        <f>SUM(M313:M330)+N313+O313</f>
        <v>861.2</v>
      </c>
      <c r="Q313" s="352">
        <v>0</v>
      </c>
      <c r="R313" s="350">
        <v>55</v>
      </c>
      <c r="S313" s="355">
        <v>450</v>
      </c>
      <c r="T313" s="352">
        <v>450</v>
      </c>
      <c r="U313" s="355">
        <v>112</v>
      </c>
      <c r="V313" s="383">
        <v>112</v>
      </c>
      <c r="W313" s="355">
        <v>56</v>
      </c>
      <c r="X313" s="352">
        <v>56</v>
      </c>
      <c r="Y313" s="350">
        <f>ROUND((P313-T313),1)</f>
        <v>411.2</v>
      </c>
      <c r="Z313" s="397">
        <f>IF(OR(SUM(V313:V330)="",SUM(Q313:Q330)=""),0,IF(OR(SUM(U313:U330)=320,SUM(V313:V330)&gt;0),ROUND((SUM(Q313:Q330)-SUM(V313:V330)),1),0))</f>
        <v>-112</v>
      </c>
      <c r="AA313" s="397">
        <f>IF(OR(SUM(X313:X330)="",SUM(R313:R330)=""),0,IF(OR(SUM(W313:W330)=160,SUM(X313:X330)&gt;0),ROUND((SUM(R313:R330)-SUM(X313:X330)),1),0))</f>
        <v>-1</v>
      </c>
      <c r="AB313" s="398"/>
      <c r="AC313" s="403">
        <f>SUM(Y313:AA330)</f>
        <v>298.2</v>
      </c>
      <c r="AD313" s="83"/>
    </row>
    <row r="314" spans="1:30" ht="18" customHeight="1">
      <c r="A314" s="90"/>
      <c r="B314" s="107"/>
      <c r="C314" s="108"/>
      <c r="D314" s="42">
        <v>21100015203</v>
      </c>
      <c r="E314" s="43" t="s">
        <v>201</v>
      </c>
      <c r="F314" s="44" t="s">
        <v>170</v>
      </c>
      <c r="G314" s="159">
        <v>1</v>
      </c>
      <c r="H314" s="144">
        <v>45</v>
      </c>
      <c r="I314" s="157">
        <v>30</v>
      </c>
      <c r="J314" s="106">
        <v>21</v>
      </c>
      <c r="K314" s="87">
        <f t="shared" si="17"/>
        <v>1</v>
      </c>
      <c r="L314" s="87">
        <f t="shared" si="18"/>
        <v>1</v>
      </c>
      <c r="M314" s="46">
        <f t="shared" si="19"/>
        <v>67.5</v>
      </c>
      <c r="N314" s="348"/>
      <c r="O314" s="348"/>
      <c r="P314" s="360"/>
      <c r="Q314" s="348"/>
      <c r="R314" s="348"/>
      <c r="S314" s="348"/>
      <c r="T314" s="348"/>
      <c r="U314" s="348"/>
      <c r="V314" s="348"/>
      <c r="W314" s="348"/>
      <c r="X314" s="348"/>
      <c r="Y314" s="348"/>
      <c r="Z314" s="348"/>
      <c r="AA314" s="348"/>
      <c r="AB314" s="348"/>
      <c r="AC314" s="348"/>
      <c r="AD314" s="83"/>
    </row>
    <row r="315" spans="1:30" ht="18" customHeight="1">
      <c r="A315" s="90"/>
      <c r="B315" s="107"/>
      <c r="C315" s="108"/>
      <c r="D315" s="42">
        <v>21100180501</v>
      </c>
      <c r="E315" s="43" t="s">
        <v>283</v>
      </c>
      <c r="F315" s="44" t="s">
        <v>172</v>
      </c>
      <c r="G315" s="159">
        <v>1</v>
      </c>
      <c r="H315" s="144">
        <v>30</v>
      </c>
      <c r="I315" s="157"/>
      <c r="J315" s="106">
        <v>67</v>
      </c>
      <c r="K315" s="87">
        <f t="shared" si="17"/>
        <v>1.3</v>
      </c>
      <c r="L315" s="87">
        <f t="shared" si="18"/>
        <v>0</v>
      </c>
      <c r="M315" s="46">
        <f t="shared" si="19"/>
        <v>39</v>
      </c>
      <c r="N315" s="348"/>
      <c r="O315" s="348"/>
      <c r="P315" s="360"/>
      <c r="Q315" s="348"/>
      <c r="R315" s="348"/>
      <c r="S315" s="348"/>
      <c r="T315" s="348"/>
      <c r="U315" s="348"/>
      <c r="V315" s="348"/>
      <c r="W315" s="348"/>
      <c r="X315" s="348"/>
      <c r="Y315" s="348"/>
      <c r="Z315" s="348"/>
      <c r="AA315" s="348"/>
      <c r="AB315" s="348"/>
      <c r="AC315" s="348"/>
      <c r="AD315" s="83"/>
    </row>
    <row r="316" spans="1:30" s="206" customFormat="1" ht="18" customHeight="1">
      <c r="A316" s="121"/>
      <c r="B316" s="107"/>
      <c r="C316" s="108"/>
      <c r="D316" s="42">
        <v>21100180501</v>
      </c>
      <c r="E316" s="43" t="s">
        <v>366</v>
      </c>
      <c r="F316" s="44" t="s">
        <v>172</v>
      </c>
      <c r="G316" s="159">
        <v>1</v>
      </c>
      <c r="H316" s="144"/>
      <c r="I316" s="157">
        <v>30</v>
      </c>
      <c r="J316" s="106">
        <v>30</v>
      </c>
      <c r="K316" s="87">
        <f t="shared" si="17"/>
        <v>0</v>
      </c>
      <c r="L316" s="87">
        <f t="shared" si="18"/>
        <v>1.1000000000000001</v>
      </c>
      <c r="M316" s="46">
        <f t="shared" si="19"/>
        <v>24.8</v>
      </c>
      <c r="N316" s="351"/>
      <c r="O316" s="351"/>
      <c r="P316" s="360"/>
      <c r="Q316" s="351"/>
      <c r="R316" s="351"/>
      <c r="S316" s="351"/>
      <c r="T316" s="351"/>
      <c r="U316" s="351"/>
      <c r="V316" s="351"/>
      <c r="W316" s="351"/>
      <c r="X316" s="351"/>
      <c r="Y316" s="351"/>
      <c r="Z316" s="351"/>
      <c r="AA316" s="351"/>
      <c r="AB316" s="351"/>
      <c r="AC316" s="351"/>
      <c r="AD316" s="83"/>
    </row>
    <row r="317" spans="1:30" s="206" customFormat="1" ht="18" customHeight="1">
      <c r="A317" s="121"/>
      <c r="B317" s="107"/>
      <c r="C317" s="108"/>
      <c r="D317" s="42">
        <v>21100180501</v>
      </c>
      <c r="E317" s="43" t="s">
        <v>367</v>
      </c>
      <c r="F317" s="44" t="s">
        <v>172</v>
      </c>
      <c r="G317" s="159">
        <v>1</v>
      </c>
      <c r="H317" s="144"/>
      <c r="I317" s="157">
        <v>30</v>
      </c>
      <c r="J317" s="106">
        <v>30</v>
      </c>
      <c r="K317" s="87">
        <f t="shared" si="17"/>
        <v>0</v>
      </c>
      <c r="L317" s="87">
        <f t="shared" si="18"/>
        <v>1.1000000000000001</v>
      </c>
      <c r="M317" s="46">
        <f t="shared" si="19"/>
        <v>24.8</v>
      </c>
      <c r="N317" s="351"/>
      <c r="O317" s="351"/>
      <c r="P317" s="360"/>
      <c r="Q317" s="351"/>
      <c r="R317" s="351"/>
      <c r="S317" s="351"/>
      <c r="T317" s="351"/>
      <c r="U317" s="351"/>
      <c r="V317" s="351"/>
      <c r="W317" s="351"/>
      <c r="X317" s="351"/>
      <c r="Y317" s="351"/>
      <c r="Z317" s="351"/>
      <c r="AA317" s="351"/>
      <c r="AB317" s="351"/>
      <c r="AC317" s="351"/>
      <c r="AD317" s="83"/>
    </row>
    <row r="318" spans="1:30" ht="18" customHeight="1">
      <c r="A318" s="90"/>
      <c r="B318" s="107"/>
      <c r="C318" s="108"/>
      <c r="D318" s="42">
        <v>71400119909</v>
      </c>
      <c r="E318" s="43" t="s">
        <v>161</v>
      </c>
      <c r="F318" s="44" t="s">
        <v>284</v>
      </c>
      <c r="G318" s="159">
        <v>1</v>
      </c>
      <c r="H318" s="144">
        <v>30</v>
      </c>
      <c r="I318" s="157">
        <v>60</v>
      </c>
      <c r="J318" s="106">
        <v>35</v>
      </c>
      <c r="K318" s="87">
        <f t="shared" si="17"/>
        <v>1</v>
      </c>
      <c r="L318" s="87">
        <f t="shared" si="18"/>
        <v>1.1000000000000001</v>
      </c>
      <c r="M318" s="46">
        <f t="shared" si="19"/>
        <v>79.5</v>
      </c>
      <c r="N318" s="348"/>
      <c r="O318" s="348"/>
      <c r="P318" s="360"/>
      <c r="Q318" s="348"/>
      <c r="R318" s="348"/>
      <c r="S318" s="348"/>
      <c r="T318" s="348"/>
      <c r="U318" s="348"/>
      <c r="V318" s="348"/>
      <c r="W318" s="348"/>
      <c r="X318" s="348"/>
      <c r="Y318" s="348"/>
      <c r="Z318" s="348"/>
      <c r="AA318" s="348"/>
      <c r="AB318" s="348"/>
      <c r="AC318" s="348"/>
      <c r="AD318" s="83"/>
    </row>
    <row r="319" spans="1:30" ht="18" customHeight="1">
      <c r="A319" s="90"/>
      <c r="B319" s="107"/>
      <c r="C319" s="108"/>
      <c r="D319" s="42">
        <v>71400119909</v>
      </c>
      <c r="E319" s="43" t="s">
        <v>161</v>
      </c>
      <c r="F319" s="44" t="s">
        <v>285</v>
      </c>
      <c r="G319" s="159">
        <v>1</v>
      </c>
      <c r="H319" s="144">
        <v>30</v>
      </c>
      <c r="I319" s="157">
        <v>60</v>
      </c>
      <c r="J319" s="106">
        <v>35</v>
      </c>
      <c r="K319" s="87">
        <f t="shared" si="17"/>
        <v>1</v>
      </c>
      <c r="L319" s="87">
        <f t="shared" si="18"/>
        <v>1.1000000000000001</v>
      </c>
      <c r="M319" s="46">
        <f t="shared" si="19"/>
        <v>79.5</v>
      </c>
      <c r="N319" s="348"/>
      <c r="O319" s="348"/>
      <c r="P319" s="360"/>
      <c r="Q319" s="348"/>
      <c r="R319" s="348"/>
      <c r="S319" s="348"/>
      <c r="T319" s="348"/>
      <c r="U319" s="348"/>
      <c r="V319" s="348"/>
      <c r="W319" s="348"/>
      <c r="X319" s="348"/>
      <c r="Y319" s="348"/>
      <c r="Z319" s="348"/>
      <c r="AA319" s="348"/>
      <c r="AB319" s="348"/>
      <c r="AC319" s="348"/>
      <c r="AD319" s="83"/>
    </row>
    <row r="320" spans="1:30" ht="18" customHeight="1">
      <c r="A320" s="90"/>
      <c r="B320" s="107"/>
      <c r="C320" s="108"/>
      <c r="D320" s="42"/>
      <c r="E320" s="43" t="s">
        <v>218</v>
      </c>
      <c r="F320" s="44" t="s">
        <v>172</v>
      </c>
      <c r="G320" s="159"/>
      <c r="H320" s="144"/>
      <c r="I320" s="157"/>
      <c r="J320" s="106"/>
      <c r="K320" s="87">
        <f t="shared" si="17"/>
        <v>0</v>
      </c>
      <c r="L320" s="87">
        <f t="shared" si="18"/>
        <v>0</v>
      </c>
      <c r="M320" s="46">
        <f t="shared" si="19"/>
        <v>0</v>
      </c>
      <c r="N320" s="348"/>
      <c r="O320" s="348"/>
      <c r="P320" s="360"/>
      <c r="Q320" s="348"/>
      <c r="R320" s="348"/>
      <c r="S320" s="348"/>
      <c r="T320" s="348"/>
      <c r="U320" s="348"/>
      <c r="V320" s="348"/>
      <c r="W320" s="348"/>
      <c r="X320" s="348"/>
      <c r="Y320" s="348"/>
      <c r="Z320" s="348"/>
      <c r="AA320" s="348"/>
      <c r="AB320" s="348"/>
      <c r="AC320" s="348"/>
      <c r="AD320" s="83"/>
    </row>
    <row r="321" spans="1:30" ht="18" customHeight="1">
      <c r="A321" s="90"/>
      <c r="B321" s="107"/>
      <c r="C321" s="108"/>
      <c r="D321" s="42"/>
      <c r="E321" s="43" t="s">
        <v>201</v>
      </c>
      <c r="F321" s="44" t="s">
        <v>260</v>
      </c>
      <c r="G321" s="159">
        <v>2</v>
      </c>
      <c r="H321" s="144">
        <v>45</v>
      </c>
      <c r="I321" s="157">
        <v>30</v>
      </c>
      <c r="J321" s="106">
        <v>40</v>
      </c>
      <c r="K321" s="87">
        <f t="shared" si="17"/>
        <v>1.2</v>
      </c>
      <c r="L321" s="87">
        <f t="shared" si="18"/>
        <v>1.2</v>
      </c>
      <c r="M321" s="46">
        <f t="shared" si="19"/>
        <v>81</v>
      </c>
      <c r="N321" s="348"/>
      <c r="O321" s="348"/>
      <c r="P321" s="360"/>
      <c r="Q321" s="348"/>
      <c r="R321" s="348"/>
      <c r="S321" s="348"/>
      <c r="T321" s="348"/>
      <c r="U321" s="348"/>
      <c r="V321" s="348"/>
      <c r="W321" s="348"/>
      <c r="X321" s="348"/>
      <c r="Y321" s="348"/>
      <c r="Z321" s="348"/>
      <c r="AA321" s="348"/>
      <c r="AB321" s="348"/>
      <c r="AC321" s="348"/>
      <c r="AD321" s="83"/>
    </row>
    <row r="322" spans="1:30" ht="18" customHeight="1">
      <c r="A322" s="121"/>
      <c r="B322" s="107"/>
      <c r="C322" s="108"/>
      <c r="D322" s="42"/>
      <c r="E322" s="43" t="s">
        <v>161</v>
      </c>
      <c r="F322" s="44" t="s">
        <v>399</v>
      </c>
      <c r="G322" s="65">
        <v>2</v>
      </c>
      <c r="H322" s="155">
        <v>30</v>
      </c>
      <c r="I322" s="156">
        <v>60</v>
      </c>
      <c r="J322" s="80">
        <v>40</v>
      </c>
      <c r="K322" s="87">
        <f t="shared" si="17"/>
        <v>1.2</v>
      </c>
      <c r="L322" s="87">
        <f t="shared" si="18"/>
        <v>1.2</v>
      </c>
      <c r="M322" s="46">
        <f t="shared" si="19"/>
        <v>90</v>
      </c>
      <c r="N322" s="351"/>
      <c r="O322" s="351"/>
      <c r="P322" s="360"/>
      <c r="Q322" s="351"/>
      <c r="R322" s="351"/>
      <c r="S322" s="351"/>
      <c r="T322" s="351"/>
      <c r="U322" s="351"/>
      <c r="V322" s="351"/>
      <c r="W322" s="351"/>
      <c r="X322" s="351"/>
      <c r="Y322" s="351"/>
      <c r="Z322" s="351"/>
      <c r="AA322" s="351"/>
      <c r="AB322" s="351"/>
      <c r="AC322" s="351"/>
      <c r="AD322" s="83"/>
    </row>
    <row r="323" spans="1:30" ht="18" customHeight="1">
      <c r="A323" s="121"/>
      <c r="B323" s="107"/>
      <c r="C323" s="108"/>
      <c r="D323" s="42"/>
      <c r="E323" s="43" t="s">
        <v>161</v>
      </c>
      <c r="F323" s="44" t="s">
        <v>412</v>
      </c>
      <c r="G323" s="65">
        <v>2</v>
      </c>
      <c r="H323" s="155">
        <v>30</v>
      </c>
      <c r="I323" s="156">
        <v>60</v>
      </c>
      <c r="J323" s="80">
        <v>40</v>
      </c>
      <c r="K323" s="87">
        <f t="shared" si="17"/>
        <v>1.2</v>
      </c>
      <c r="L323" s="87">
        <f t="shared" si="18"/>
        <v>1.2</v>
      </c>
      <c r="M323" s="46">
        <f t="shared" si="19"/>
        <v>90</v>
      </c>
      <c r="N323" s="351"/>
      <c r="O323" s="351"/>
      <c r="P323" s="360"/>
      <c r="Q323" s="351"/>
      <c r="R323" s="351"/>
      <c r="S323" s="351"/>
      <c r="T323" s="351"/>
      <c r="U323" s="351"/>
      <c r="V323" s="351"/>
      <c r="W323" s="351"/>
      <c r="X323" s="351"/>
      <c r="Y323" s="351"/>
      <c r="Z323" s="351"/>
      <c r="AA323" s="351"/>
      <c r="AB323" s="351"/>
      <c r="AC323" s="351"/>
      <c r="AD323" s="83"/>
    </row>
    <row r="324" spans="1:30" ht="18" customHeight="1">
      <c r="A324" s="121"/>
      <c r="B324" s="107"/>
      <c r="C324" s="108"/>
      <c r="D324" s="42"/>
      <c r="E324" s="43" t="s">
        <v>405</v>
      </c>
      <c r="F324" s="44" t="s">
        <v>172</v>
      </c>
      <c r="G324" s="159">
        <v>2</v>
      </c>
      <c r="H324" s="144">
        <v>30</v>
      </c>
      <c r="I324" s="157">
        <v>30</v>
      </c>
      <c r="J324" s="106">
        <v>50</v>
      </c>
      <c r="K324" s="87">
        <f t="shared" si="17"/>
        <v>1.2</v>
      </c>
      <c r="L324" s="87">
        <f t="shared" si="18"/>
        <v>1.2</v>
      </c>
      <c r="M324" s="46">
        <f t="shared" si="19"/>
        <v>63</v>
      </c>
      <c r="N324" s="351"/>
      <c r="O324" s="351"/>
      <c r="P324" s="360"/>
      <c r="Q324" s="351"/>
      <c r="R324" s="351"/>
      <c r="S324" s="351"/>
      <c r="T324" s="351"/>
      <c r="U324" s="351"/>
      <c r="V324" s="351"/>
      <c r="W324" s="351"/>
      <c r="X324" s="351"/>
      <c r="Y324" s="351"/>
      <c r="Z324" s="351"/>
      <c r="AA324" s="351"/>
      <c r="AB324" s="351"/>
      <c r="AC324" s="351"/>
      <c r="AD324" s="83"/>
    </row>
    <row r="325" spans="1:30" s="206" customFormat="1" ht="18" customHeight="1">
      <c r="A325" s="121"/>
      <c r="B325" s="107"/>
      <c r="C325" s="108"/>
      <c r="D325" s="42"/>
      <c r="E325" s="43" t="s">
        <v>274</v>
      </c>
      <c r="F325" s="44" t="s">
        <v>145</v>
      </c>
      <c r="G325" s="159">
        <v>2</v>
      </c>
      <c r="H325" s="144">
        <v>15</v>
      </c>
      <c r="I325" s="157">
        <v>30</v>
      </c>
      <c r="J325" s="106">
        <v>30</v>
      </c>
      <c r="K325" s="87">
        <f t="shared" si="17"/>
        <v>1</v>
      </c>
      <c r="L325" s="87">
        <f t="shared" si="18"/>
        <v>1.1000000000000001</v>
      </c>
      <c r="M325" s="46">
        <f t="shared" si="19"/>
        <v>39.799999999999997</v>
      </c>
      <c r="N325" s="351"/>
      <c r="O325" s="351"/>
      <c r="P325" s="360"/>
      <c r="Q325" s="351"/>
      <c r="R325" s="351"/>
      <c r="S325" s="351"/>
      <c r="T325" s="351"/>
      <c r="U325" s="351"/>
      <c r="V325" s="351"/>
      <c r="W325" s="351"/>
      <c r="X325" s="351"/>
      <c r="Y325" s="351"/>
      <c r="Z325" s="351"/>
      <c r="AA325" s="351"/>
      <c r="AB325" s="351"/>
      <c r="AC325" s="351"/>
      <c r="AD325" s="83"/>
    </row>
    <row r="326" spans="1:30" s="206" customFormat="1" ht="18" customHeight="1">
      <c r="A326" s="121"/>
      <c r="B326" s="107"/>
      <c r="C326" s="108"/>
      <c r="D326" s="42"/>
      <c r="E326" s="43" t="s">
        <v>274</v>
      </c>
      <c r="F326" s="44" t="s">
        <v>144</v>
      </c>
      <c r="G326" s="159">
        <v>2</v>
      </c>
      <c r="H326" s="144">
        <v>15</v>
      </c>
      <c r="I326" s="157">
        <v>30</v>
      </c>
      <c r="J326" s="106">
        <v>50</v>
      </c>
      <c r="K326" s="87">
        <f t="shared" si="17"/>
        <v>1.2</v>
      </c>
      <c r="L326" s="87">
        <f t="shared" si="18"/>
        <v>1.2</v>
      </c>
      <c r="M326" s="46">
        <f t="shared" si="19"/>
        <v>45</v>
      </c>
      <c r="N326" s="351"/>
      <c r="O326" s="351"/>
      <c r="P326" s="360"/>
      <c r="Q326" s="351"/>
      <c r="R326" s="351"/>
      <c r="S326" s="351"/>
      <c r="T326" s="351"/>
      <c r="U326" s="351"/>
      <c r="V326" s="351"/>
      <c r="W326" s="351"/>
      <c r="X326" s="351"/>
      <c r="Y326" s="351"/>
      <c r="Z326" s="351"/>
      <c r="AA326" s="351"/>
      <c r="AB326" s="351"/>
      <c r="AC326" s="351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51"/>
      <c r="O327" s="351"/>
      <c r="P327" s="360"/>
      <c r="Q327" s="351"/>
      <c r="R327" s="351"/>
      <c r="S327" s="351"/>
      <c r="T327" s="351"/>
      <c r="U327" s="351"/>
      <c r="V327" s="351"/>
      <c r="W327" s="351"/>
      <c r="X327" s="351"/>
      <c r="Y327" s="351"/>
      <c r="Z327" s="351"/>
      <c r="AA327" s="351"/>
      <c r="AB327" s="351"/>
      <c r="AC327" s="351"/>
      <c r="AD327" s="83"/>
    </row>
    <row r="328" spans="1:30" s="206" customFormat="1" ht="18" hidden="1" customHeight="1">
      <c r="A328" s="121"/>
      <c r="B328" s="107"/>
      <c r="C328" s="108"/>
      <c r="D328" s="42"/>
      <c r="E328" s="43"/>
      <c r="F328" s="44"/>
      <c r="G328" s="159"/>
      <c r="H328" s="144"/>
      <c r="I328" s="157"/>
      <c r="J328" s="106"/>
      <c r="K328" s="87">
        <f t="shared" si="17"/>
        <v>0</v>
      </c>
      <c r="L328" s="87">
        <f t="shared" si="18"/>
        <v>0</v>
      </c>
      <c r="M328" s="46">
        <f t="shared" si="19"/>
        <v>0</v>
      </c>
      <c r="N328" s="351"/>
      <c r="O328" s="351"/>
      <c r="P328" s="360"/>
      <c r="Q328" s="351"/>
      <c r="R328" s="351"/>
      <c r="S328" s="351"/>
      <c r="T328" s="351"/>
      <c r="U328" s="351"/>
      <c r="V328" s="351"/>
      <c r="W328" s="351"/>
      <c r="X328" s="351"/>
      <c r="Y328" s="351"/>
      <c r="Z328" s="351"/>
      <c r="AA328" s="351"/>
      <c r="AB328" s="351"/>
      <c r="AC328" s="351"/>
      <c r="AD328" s="83"/>
    </row>
    <row r="329" spans="1:30" s="206" customFormat="1" ht="18" hidden="1" customHeight="1">
      <c r="A329" s="121"/>
      <c r="B329" s="107"/>
      <c r="C329" s="108"/>
      <c r="D329" s="42"/>
      <c r="E329" s="43"/>
      <c r="F329" s="44"/>
      <c r="G329" s="159"/>
      <c r="H329" s="144"/>
      <c r="I329" s="157"/>
      <c r="J329" s="106"/>
      <c r="K329" s="87">
        <f t="shared" si="17"/>
        <v>0</v>
      </c>
      <c r="L329" s="87">
        <f t="shared" si="18"/>
        <v>0</v>
      </c>
      <c r="M329" s="46">
        <f t="shared" si="19"/>
        <v>0</v>
      </c>
      <c r="N329" s="351"/>
      <c r="O329" s="351"/>
      <c r="P329" s="360"/>
      <c r="Q329" s="351"/>
      <c r="R329" s="351"/>
      <c r="S329" s="351"/>
      <c r="T329" s="351"/>
      <c r="U329" s="351"/>
      <c r="V329" s="351"/>
      <c r="W329" s="351"/>
      <c r="X329" s="351"/>
      <c r="Y329" s="351"/>
      <c r="Z329" s="351"/>
      <c r="AA329" s="351"/>
      <c r="AB329" s="351"/>
      <c r="AC329" s="351"/>
      <c r="AD329" s="83"/>
    </row>
    <row r="330" spans="1:30" s="206" customFormat="1" ht="18" hidden="1" customHeight="1">
      <c r="A330" s="121"/>
      <c r="B330" s="107"/>
      <c r="C330" s="108"/>
      <c r="D330" s="42"/>
      <c r="E330" s="43"/>
      <c r="F330" s="44"/>
      <c r="G330" s="159"/>
      <c r="H330" s="144"/>
      <c r="I330" s="157"/>
      <c r="J330" s="106"/>
      <c r="K330" s="87">
        <f t="shared" si="17"/>
        <v>0</v>
      </c>
      <c r="L330" s="87">
        <f t="shared" si="18"/>
        <v>0</v>
      </c>
      <c r="M330" s="46">
        <f t="shared" si="19"/>
        <v>0</v>
      </c>
      <c r="N330" s="351"/>
      <c r="O330" s="351"/>
      <c r="P330" s="360"/>
      <c r="Q330" s="351"/>
      <c r="R330" s="351"/>
      <c r="S330" s="351"/>
      <c r="T330" s="351"/>
      <c r="U330" s="351"/>
      <c r="V330" s="351"/>
      <c r="W330" s="351"/>
      <c r="X330" s="351"/>
      <c r="Y330" s="351"/>
      <c r="Z330" s="351"/>
      <c r="AA330" s="351"/>
      <c r="AB330" s="351"/>
      <c r="AC330" s="351"/>
      <c r="AD330" s="83"/>
    </row>
    <row r="331" spans="1:30" ht="18" customHeight="1">
      <c r="A331" s="104">
        <v>17</v>
      </c>
      <c r="B331" s="60" t="s">
        <v>108</v>
      </c>
      <c r="C331" s="61" t="s">
        <v>109</v>
      </c>
      <c r="D331" s="42" t="s">
        <v>336</v>
      </c>
      <c r="E331" s="43" t="s">
        <v>178</v>
      </c>
      <c r="F331" s="44" t="s">
        <v>179</v>
      </c>
      <c r="G331" s="160">
        <v>1</v>
      </c>
      <c r="H331" s="161">
        <v>45</v>
      </c>
      <c r="I331" s="162">
        <v>0</v>
      </c>
      <c r="J331" s="106">
        <v>65</v>
      </c>
      <c r="K331" s="87">
        <f t="shared" si="17"/>
        <v>1.3</v>
      </c>
      <c r="L331" s="87">
        <f t="shared" si="18"/>
        <v>0</v>
      </c>
      <c r="M331" s="46">
        <f t="shared" si="19"/>
        <v>58.5</v>
      </c>
      <c r="N331" s="357">
        <v>67.5</v>
      </c>
      <c r="O331" s="352">
        <v>0</v>
      </c>
      <c r="P331" s="350">
        <f>SUM(M331:M350)+N331+O331</f>
        <v>1034.5</v>
      </c>
      <c r="Q331" s="352">
        <v>0</v>
      </c>
      <c r="R331" s="350">
        <v>52</v>
      </c>
      <c r="S331" s="355">
        <v>450</v>
      </c>
      <c r="T331" s="352">
        <v>450</v>
      </c>
      <c r="U331" s="355">
        <v>112</v>
      </c>
      <c r="V331" s="383">
        <v>112</v>
      </c>
      <c r="W331" s="355">
        <v>56</v>
      </c>
      <c r="X331" s="352">
        <v>56</v>
      </c>
      <c r="Y331" s="350">
        <f>ROUND((P331-T331),1)</f>
        <v>584.5</v>
      </c>
      <c r="Z331" s="397">
        <f>IF(OR(SUM(V331:V350)="",SUM(Q331:Q350)=""),0,IF(OR(SUM(U331:U350)=320,SUM(V331:V350)&gt;0),ROUND((SUM(Q331:Q350)-SUM(V331:V350)),1),0))</f>
        <v>-112</v>
      </c>
      <c r="AA331" s="397">
        <f>IF(OR(SUM(X331:X350)="",SUM(R331:R350)=""),0,IF(OR(SUM(W331:W350)=160,SUM(X331:X350)&gt;0),ROUND((SUM(R331:R350)-SUM(X331:X350)),1),0))</f>
        <v>-4</v>
      </c>
      <c r="AB331" s="398"/>
      <c r="AC331" s="403">
        <f>SUM(Y331:AA350)</f>
        <v>468.5</v>
      </c>
      <c r="AD331" s="403"/>
    </row>
    <row r="332" spans="1:30" ht="18" customHeight="1">
      <c r="A332" s="90"/>
      <c r="B332" s="107"/>
      <c r="C332" s="108"/>
      <c r="D332" s="42" t="s">
        <v>336</v>
      </c>
      <c r="E332" s="43" t="s">
        <v>533</v>
      </c>
      <c r="F332" s="44" t="s">
        <v>179</v>
      </c>
      <c r="G332" s="62">
        <v>1</v>
      </c>
      <c r="H332" s="163">
        <v>0</v>
      </c>
      <c r="I332" s="164">
        <v>60</v>
      </c>
      <c r="J332" s="106">
        <v>33</v>
      </c>
      <c r="K332" s="87">
        <f t="shared" ref="K332:K395" si="20">IF(OR(LEFT(E332,2)="ĐA",LEFT(E332,2)="DA",LEFT(E332,5)="Đồ án",LEFT(E332,5)="Đồán ",LEFT(E332,9)="Sinh hoạt",LEFT(E332,9)="sinh hoạt",LEFT(E332,6)="Cố vấn",LEFT(E332,6)="cố vấn",LEFT(E332,4)="cvht",LEFT(E332,4)="CVHT",LEFT(E332,4)="shcn",LEFT(E332,4)="SHCN"),0,(IF(AND(H332&gt;0,J332&gt;0),IF(J332&gt;60,1.3,IF(J332&gt;35,1.2,1)),0)))</f>
        <v>0</v>
      </c>
      <c r="L332" s="87">
        <f t="shared" ref="L332:L395" si="21">IF(OR(LEFT(E332,2)="ĐA",LEFT(E332,2)="DA",LEFT(E332,5)="Đồ án",LEFT(E332,5)="Đồán "),0,IF(AND(J332&gt;0,I332&gt;0),IF(AND(OR(LEFT(E332,4)="GDQP",LEFT(E332,4)="gdqp",LEFT(E332,19)="Giáo dục quốc phòng"),J332&gt;50),1.3,IF(J332&gt;35,1.2,IF(J332&gt;29,1.1,1))),0))</f>
        <v>1.1000000000000001</v>
      </c>
      <c r="M332" s="46">
        <f t="shared" ref="M332:M395" si="22">ROUND(IF(OR(LEFT(E332,2)="ĐA",LEFT(E332,2)="DA",LEFT(E332,5)="Đồ án",LEFT(E332,5)="Đồán "),J332*0.5,(IF(H332&gt;0,H332*K332,"0")+IF(I332&gt;0,(I332*0.75)*L332,"0"))),1)</f>
        <v>49.5</v>
      </c>
      <c r="N332" s="348"/>
      <c r="O332" s="348"/>
      <c r="P332" s="348"/>
      <c r="Q332" s="348"/>
      <c r="R332" s="348"/>
      <c r="S332" s="348"/>
      <c r="T332" s="348"/>
      <c r="U332" s="348"/>
      <c r="V332" s="348"/>
      <c r="W332" s="348"/>
      <c r="X332" s="348"/>
      <c r="Y332" s="348"/>
      <c r="Z332" s="348"/>
      <c r="AA332" s="348"/>
      <c r="AB332" s="348"/>
      <c r="AC332" s="348"/>
      <c r="AD332" s="348"/>
    </row>
    <row r="333" spans="1:30" ht="18" customHeight="1">
      <c r="A333" s="90"/>
      <c r="B333" s="107"/>
      <c r="C333" s="108"/>
      <c r="D333" s="42" t="s">
        <v>336</v>
      </c>
      <c r="E333" s="43" t="s">
        <v>534</v>
      </c>
      <c r="F333" s="44" t="s">
        <v>532</v>
      </c>
      <c r="G333" s="62">
        <v>1</v>
      </c>
      <c r="H333" s="165">
        <v>0</v>
      </c>
      <c r="I333" s="166">
        <v>60</v>
      </c>
      <c r="J333" s="106">
        <v>32</v>
      </c>
      <c r="K333" s="87">
        <f t="shared" si="20"/>
        <v>0</v>
      </c>
      <c r="L333" s="87">
        <f t="shared" si="21"/>
        <v>1.1000000000000001</v>
      </c>
      <c r="M333" s="46">
        <f t="shared" si="22"/>
        <v>49.5</v>
      </c>
      <c r="N333" s="348"/>
      <c r="O333" s="348"/>
      <c r="P333" s="348"/>
      <c r="Q333" s="348"/>
      <c r="R333" s="348"/>
      <c r="S333" s="348"/>
      <c r="T333" s="348"/>
      <c r="U333" s="348"/>
      <c r="V333" s="348"/>
      <c r="W333" s="348"/>
      <c r="X333" s="348"/>
      <c r="Y333" s="348"/>
      <c r="Z333" s="348"/>
      <c r="AA333" s="348"/>
      <c r="AB333" s="348"/>
      <c r="AC333" s="348"/>
      <c r="AD333" s="348"/>
    </row>
    <row r="334" spans="1:30" ht="18" customHeight="1">
      <c r="A334" s="90"/>
      <c r="B334" s="107"/>
      <c r="C334" s="108"/>
      <c r="D334" s="42" t="s">
        <v>337</v>
      </c>
      <c r="E334" s="43" t="s">
        <v>180</v>
      </c>
      <c r="F334" s="44" t="s">
        <v>181</v>
      </c>
      <c r="G334" s="62">
        <v>1</v>
      </c>
      <c r="H334" s="165">
        <v>60</v>
      </c>
      <c r="I334" s="166">
        <v>30</v>
      </c>
      <c r="J334" s="106">
        <v>43</v>
      </c>
      <c r="K334" s="87">
        <f t="shared" si="20"/>
        <v>1.2</v>
      </c>
      <c r="L334" s="87">
        <f t="shared" si="21"/>
        <v>1.2</v>
      </c>
      <c r="M334" s="46">
        <f t="shared" si="22"/>
        <v>99</v>
      </c>
      <c r="N334" s="348"/>
      <c r="O334" s="348"/>
      <c r="P334" s="348"/>
      <c r="Q334" s="348"/>
      <c r="R334" s="348"/>
      <c r="S334" s="348"/>
      <c r="T334" s="348"/>
      <c r="U334" s="348"/>
      <c r="V334" s="348"/>
      <c r="W334" s="348"/>
      <c r="X334" s="348"/>
      <c r="Y334" s="348"/>
      <c r="Z334" s="348"/>
      <c r="AA334" s="348"/>
      <c r="AB334" s="348"/>
      <c r="AC334" s="348"/>
      <c r="AD334" s="348"/>
    </row>
    <row r="335" spans="1:30" ht="18" customHeight="1">
      <c r="A335" s="90"/>
      <c r="B335" s="107"/>
      <c r="C335" s="108"/>
      <c r="D335" s="42"/>
      <c r="E335" s="207" t="s">
        <v>190</v>
      </c>
      <c r="F335" s="208" t="s">
        <v>181</v>
      </c>
      <c r="G335" s="213">
        <v>1</v>
      </c>
      <c r="H335" s="214"/>
      <c r="I335" s="215"/>
      <c r="J335" s="212">
        <v>43</v>
      </c>
      <c r="K335" s="87">
        <f t="shared" si="20"/>
        <v>0</v>
      </c>
      <c r="L335" s="87">
        <f t="shared" si="21"/>
        <v>0</v>
      </c>
      <c r="M335" s="46">
        <f t="shared" si="22"/>
        <v>21.5</v>
      </c>
      <c r="N335" s="348"/>
      <c r="O335" s="348"/>
      <c r="P335" s="348"/>
      <c r="Q335" s="348"/>
      <c r="R335" s="348"/>
      <c r="S335" s="348"/>
      <c r="T335" s="348"/>
      <c r="U335" s="348"/>
      <c r="V335" s="348"/>
      <c r="W335" s="348"/>
      <c r="X335" s="348"/>
      <c r="Y335" s="348"/>
      <c r="Z335" s="348"/>
      <c r="AA335" s="348"/>
      <c r="AB335" s="348"/>
      <c r="AC335" s="348"/>
      <c r="AD335" s="348"/>
    </row>
    <row r="336" spans="1:30" ht="18" customHeight="1">
      <c r="A336" s="90"/>
      <c r="B336" s="107"/>
      <c r="C336" s="108"/>
      <c r="D336" s="42" t="s">
        <v>338</v>
      </c>
      <c r="E336" s="43" t="s">
        <v>182</v>
      </c>
      <c r="F336" s="44" t="s">
        <v>169</v>
      </c>
      <c r="G336" s="62">
        <v>1</v>
      </c>
      <c r="H336" s="163">
        <v>45</v>
      </c>
      <c r="I336" s="164">
        <v>30</v>
      </c>
      <c r="J336" s="106">
        <v>37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48"/>
      <c r="O336" s="348"/>
      <c r="P336" s="348"/>
      <c r="Q336" s="348"/>
      <c r="R336" s="348"/>
      <c r="S336" s="348"/>
      <c r="T336" s="348"/>
      <c r="U336" s="348"/>
      <c r="V336" s="348"/>
      <c r="W336" s="348"/>
      <c r="X336" s="348"/>
      <c r="Y336" s="348"/>
      <c r="Z336" s="348"/>
      <c r="AA336" s="348"/>
      <c r="AB336" s="348"/>
      <c r="AC336" s="348"/>
      <c r="AD336" s="348"/>
    </row>
    <row r="337" spans="1:30" ht="18" customHeight="1">
      <c r="A337" s="121"/>
      <c r="B337" s="107"/>
      <c r="C337" s="108"/>
      <c r="D337" s="42" t="s">
        <v>339</v>
      </c>
      <c r="E337" s="43" t="s">
        <v>161</v>
      </c>
      <c r="F337" s="44" t="s">
        <v>183</v>
      </c>
      <c r="G337" s="62">
        <v>1</v>
      </c>
      <c r="H337" s="163">
        <v>30</v>
      </c>
      <c r="I337" s="164">
        <v>60</v>
      </c>
      <c r="J337" s="106">
        <v>39</v>
      </c>
      <c r="K337" s="87">
        <f t="shared" si="20"/>
        <v>1.2</v>
      </c>
      <c r="L337" s="87">
        <f t="shared" si="21"/>
        <v>1.2</v>
      </c>
      <c r="M337" s="46">
        <f t="shared" si="22"/>
        <v>90</v>
      </c>
      <c r="N337" s="351"/>
      <c r="O337" s="351"/>
      <c r="P337" s="351"/>
      <c r="Q337" s="351"/>
      <c r="R337" s="351"/>
      <c r="S337" s="351"/>
      <c r="T337" s="351"/>
      <c r="U337" s="351"/>
      <c r="V337" s="351"/>
      <c r="W337" s="351"/>
      <c r="X337" s="351"/>
      <c r="Y337" s="351"/>
      <c r="Z337" s="351"/>
      <c r="AA337" s="351"/>
      <c r="AB337" s="351"/>
      <c r="AC337" s="351"/>
      <c r="AD337" s="351"/>
    </row>
    <row r="338" spans="1:30" ht="18" customHeight="1">
      <c r="A338" s="121"/>
      <c r="B338" s="107"/>
      <c r="C338" s="108"/>
      <c r="D338" s="42"/>
      <c r="E338" s="43" t="s">
        <v>218</v>
      </c>
      <c r="F338" s="44" t="s">
        <v>183</v>
      </c>
      <c r="G338" s="227"/>
      <c r="H338" s="228"/>
      <c r="I338" s="229"/>
      <c r="J338" s="106"/>
      <c r="K338" s="87">
        <f t="shared" si="20"/>
        <v>0</v>
      </c>
      <c r="L338" s="87">
        <f t="shared" si="21"/>
        <v>0</v>
      </c>
      <c r="M338" s="46">
        <f t="shared" si="22"/>
        <v>0</v>
      </c>
      <c r="N338" s="351"/>
      <c r="O338" s="351"/>
      <c r="P338" s="351"/>
      <c r="Q338" s="351"/>
      <c r="R338" s="351"/>
      <c r="S338" s="351"/>
      <c r="T338" s="351"/>
      <c r="U338" s="351"/>
      <c r="V338" s="351"/>
      <c r="W338" s="351"/>
      <c r="X338" s="351"/>
      <c r="Y338" s="351"/>
      <c r="Z338" s="351"/>
      <c r="AA338" s="351"/>
      <c r="AB338" s="351"/>
      <c r="AC338" s="351"/>
      <c r="AD338" s="351"/>
    </row>
    <row r="339" spans="1:30" s="206" customFormat="1" ht="18" customHeight="1">
      <c r="A339" s="121"/>
      <c r="B339" s="107"/>
      <c r="C339" s="108"/>
      <c r="D339" s="42"/>
      <c r="E339" s="43" t="s">
        <v>406</v>
      </c>
      <c r="F339" s="44" t="s">
        <v>382</v>
      </c>
      <c r="G339" s="230">
        <v>2</v>
      </c>
      <c r="H339" s="163">
        <v>45</v>
      </c>
      <c r="I339" s="164">
        <v>30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81</v>
      </c>
      <c r="N339" s="351"/>
      <c r="O339" s="351"/>
      <c r="P339" s="351"/>
      <c r="Q339" s="351"/>
      <c r="R339" s="351"/>
      <c r="S339" s="351"/>
      <c r="T339" s="351"/>
      <c r="U339" s="351"/>
      <c r="V339" s="351"/>
      <c r="W339" s="351"/>
      <c r="X339" s="351"/>
      <c r="Y339" s="351"/>
      <c r="Z339" s="351"/>
      <c r="AA339" s="351"/>
      <c r="AB339" s="351"/>
      <c r="AC339" s="351"/>
      <c r="AD339" s="351"/>
    </row>
    <row r="340" spans="1:30" ht="18" customHeight="1">
      <c r="A340" s="121"/>
      <c r="B340" s="107"/>
      <c r="C340" s="108"/>
      <c r="D340" s="42"/>
      <c r="E340" s="43" t="s">
        <v>397</v>
      </c>
      <c r="F340" s="44" t="s">
        <v>202</v>
      </c>
      <c r="G340" s="62">
        <v>2</v>
      </c>
      <c r="H340" s="163">
        <v>45</v>
      </c>
      <c r="I340" s="164">
        <v>30</v>
      </c>
      <c r="J340" s="106">
        <v>40</v>
      </c>
      <c r="K340" s="87">
        <f t="shared" si="20"/>
        <v>1.2</v>
      </c>
      <c r="L340" s="87">
        <f t="shared" si="21"/>
        <v>1.2</v>
      </c>
      <c r="M340" s="46">
        <f t="shared" si="22"/>
        <v>81</v>
      </c>
      <c r="N340" s="351"/>
      <c r="O340" s="351"/>
      <c r="P340" s="351"/>
      <c r="Q340" s="351"/>
      <c r="R340" s="351"/>
      <c r="S340" s="351"/>
      <c r="T340" s="351"/>
      <c r="U340" s="351"/>
      <c r="V340" s="351"/>
      <c r="W340" s="351"/>
      <c r="X340" s="351"/>
      <c r="Y340" s="351"/>
      <c r="Z340" s="351"/>
      <c r="AA340" s="351"/>
      <c r="AB340" s="351"/>
      <c r="AC340" s="351"/>
      <c r="AD340" s="351"/>
    </row>
    <row r="341" spans="1:30" s="206" customFormat="1" ht="18" customHeight="1">
      <c r="A341" s="121"/>
      <c r="B341" s="107"/>
      <c r="C341" s="108"/>
      <c r="D341" s="42"/>
      <c r="E341" s="43" t="s">
        <v>397</v>
      </c>
      <c r="F341" s="44" t="s">
        <v>237</v>
      </c>
      <c r="G341" s="62">
        <v>2</v>
      </c>
      <c r="H341" s="163">
        <v>45</v>
      </c>
      <c r="I341" s="164">
        <v>30</v>
      </c>
      <c r="J341" s="106">
        <v>40</v>
      </c>
      <c r="K341" s="87">
        <f t="shared" si="20"/>
        <v>1.2</v>
      </c>
      <c r="L341" s="87">
        <f t="shared" si="21"/>
        <v>1.2</v>
      </c>
      <c r="M341" s="46">
        <f t="shared" si="22"/>
        <v>81</v>
      </c>
      <c r="N341" s="351"/>
      <c r="O341" s="351"/>
      <c r="P341" s="351"/>
      <c r="Q341" s="351"/>
      <c r="R341" s="351"/>
      <c r="S341" s="351"/>
      <c r="T341" s="351"/>
      <c r="U341" s="351"/>
      <c r="V341" s="351"/>
      <c r="W341" s="351"/>
      <c r="X341" s="351"/>
      <c r="Y341" s="351"/>
      <c r="Z341" s="351"/>
      <c r="AA341" s="351"/>
      <c r="AB341" s="351"/>
      <c r="AC341" s="351"/>
      <c r="AD341" s="351"/>
    </row>
    <row r="342" spans="1:30" ht="18" customHeight="1">
      <c r="A342" s="121"/>
      <c r="B342" s="107"/>
      <c r="C342" s="108"/>
      <c r="D342" s="42"/>
      <c r="E342" s="43" t="s">
        <v>397</v>
      </c>
      <c r="F342" s="44" t="s">
        <v>280</v>
      </c>
      <c r="G342" s="62">
        <v>2</v>
      </c>
      <c r="H342" s="163">
        <v>45</v>
      </c>
      <c r="I342" s="164">
        <v>30</v>
      </c>
      <c r="J342" s="106">
        <v>40</v>
      </c>
      <c r="K342" s="87">
        <f t="shared" si="20"/>
        <v>1.2</v>
      </c>
      <c r="L342" s="87">
        <f t="shared" si="21"/>
        <v>1.2</v>
      </c>
      <c r="M342" s="46">
        <f t="shared" si="22"/>
        <v>81</v>
      </c>
      <c r="N342" s="351"/>
      <c r="O342" s="351"/>
      <c r="P342" s="351"/>
      <c r="Q342" s="351"/>
      <c r="R342" s="351"/>
      <c r="S342" s="351"/>
      <c r="T342" s="351"/>
      <c r="U342" s="351"/>
      <c r="V342" s="351"/>
      <c r="W342" s="351"/>
      <c r="X342" s="351"/>
      <c r="Y342" s="351"/>
      <c r="Z342" s="351"/>
      <c r="AA342" s="351"/>
      <c r="AB342" s="351"/>
      <c r="AC342" s="351"/>
      <c r="AD342" s="351"/>
    </row>
    <row r="343" spans="1:30" s="225" customFormat="1" ht="18" customHeight="1">
      <c r="A343" s="121"/>
      <c r="B343" s="107"/>
      <c r="C343" s="108"/>
      <c r="D343" s="42"/>
      <c r="E343" s="207" t="s">
        <v>393</v>
      </c>
      <c r="F343" s="208" t="s">
        <v>205</v>
      </c>
      <c r="G343" s="309">
        <v>2</v>
      </c>
      <c r="H343" s="232"/>
      <c r="I343" s="231"/>
      <c r="J343" s="212">
        <v>28</v>
      </c>
      <c r="K343" s="307">
        <v>0</v>
      </c>
      <c r="L343" s="307">
        <v>0</v>
      </c>
      <c r="M343" s="308">
        <v>14</v>
      </c>
      <c r="N343" s="351"/>
      <c r="O343" s="351"/>
      <c r="P343" s="351"/>
      <c r="Q343" s="351"/>
      <c r="R343" s="351"/>
      <c r="S343" s="351"/>
      <c r="T343" s="351"/>
      <c r="U343" s="351"/>
      <c r="V343" s="351"/>
      <c r="W343" s="351"/>
      <c r="X343" s="351"/>
      <c r="Y343" s="351"/>
      <c r="Z343" s="351"/>
      <c r="AA343" s="351"/>
      <c r="AB343" s="351"/>
      <c r="AC343" s="351"/>
      <c r="AD343" s="351"/>
    </row>
    <row r="344" spans="1:30" ht="18" customHeight="1">
      <c r="A344" s="90"/>
      <c r="B344" s="107"/>
      <c r="C344" s="108"/>
      <c r="D344" s="42"/>
      <c r="E344" s="43" t="s">
        <v>161</v>
      </c>
      <c r="F344" s="44" t="s">
        <v>421</v>
      </c>
      <c r="G344" s="62">
        <v>2</v>
      </c>
      <c r="H344" s="163">
        <v>30</v>
      </c>
      <c r="I344" s="164">
        <v>60</v>
      </c>
      <c r="J344" s="106">
        <v>40</v>
      </c>
      <c r="K344" s="87">
        <f t="shared" si="20"/>
        <v>1.2</v>
      </c>
      <c r="L344" s="87">
        <f t="shared" si="21"/>
        <v>1.2</v>
      </c>
      <c r="M344" s="46">
        <f t="shared" si="22"/>
        <v>90</v>
      </c>
      <c r="N344" s="348"/>
      <c r="O344" s="348"/>
      <c r="P344" s="348"/>
      <c r="Q344" s="348"/>
      <c r="R344" s="348"/>
      <c r="S344" s="348"/>
      <c r="T344" s="348"/>
      <c r="U344" s="348"/>
      <c r="V344" s="348"/>
      <c r="W344" s="348"/>
      <c r="X344" s="348"/>
      <c r="Y344" s="348"/>
      <c r="Z344" s="348"/>
      <c r="AA344" s="348"/>
      <c r="AB344" s="348"/>
      <c r="AC344" s="348"/>
      <c r="AD344" s="348"/>
    </row>
    <row r="345" spans="1:30" ht="18" customHeight="1">
      <c r="A345" s="90"/>
      <c r="B345" s="107"/>
      <c r="C345" s="108"/>
      <c r="D345" s="42"/>
      <c r="E345" s="43" t="s">
        <v>161</v>
      </c>
      <c r="F345" s="44" t="s">
        <v>424</v>
      </c>
      <c r="G345" s="62">
        <v>2</v>
      </c>
      <c r="H345" s="163">
        <v>30</v>
      </c>
      <c r="I345" s="164">
        <v>60</v>
      </c>
      <c r="J345" s="106">
        <v>40</v>
      </c>
      <c r="K345" s="87">
        <f t="shared" si="20"/>
        <v>1.2</v>
      </c>
      <c r="L345" s="87">
        <f t="shared" si="21"/>
        <v>1.2</v>
      </c>
      <c r="M345" s="46">
        <f t="shared" si="22"/>
        <v>90</v>
      </c>
      <c r="N345" s="348"/>
      <c r="O345" s="348"/>
      <c r="P345" s="348"/>
      <c r="Q345" s="348"/>
      <c r="R345" s="348"/>
      <c r="S345" s="348"/>
      <c r="T345" s="348"/>
      <c r="U345" s="348"/>
      <c r="V345" s="348"/>
      <c r="W345" s="348"/>
      <c r="X345" s="348"/>
      <c r="Y345" s="348"/>
      <c r="Z345" s="348"/>
      <c r="AA345" s="348"/>
      <c r="AB345" s="348"/>
      <c r="AC345" s="348"/>
      <c r="AD345" s="348"/>
    </row>
    <row r="346" spans="1:30" s="264" customFormat="1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/>
      <c r="L346" s="87"/>
      <c r="M346" s="46"/>
      <c r="N346" s="351"/>
      <c r="O346" s="351"/>
      <c r="P346" s="351"/>
      <c r="Q346" s="351"/>
      <c r="R346" s="351"/>
      <c r="S346" s="351"/>
      <c r="T346" s="351"/>
      <c r="U346" s="351"/>
      <c r="V346" s="351"/>
      <c r="W346" s="351"/>
      <c r="X346" s="351"/>
      <c r="Y346" s="351"/>
      <c r="Z346" s="351"/>
      <c r="AA346" s="351"/>
      <c r="AB346" s="351"/>
      <c r="AC346" s="351"/>
      <c r="AD346" s="351"/>
    </row>
    <row r="347" spans="1:30" s="264" customFormat="1" ht="18" hidden="1" customHeight="1">
      <c r="A347" s="121"/>
      <c r="B347" s="107"/>
      <c r="C347" s="108"/>
      <c r="D347" s="42"/>
      <c r="E347" s="43"/>
      <c r="F347" s="44"/>
      <c r="G347" s="62"/>
      <c r="H347" s="187"/>
      <c r="I347" s="188"/>
      <c r="J347" s="106"/>
      <c r="K347" s="87"/>
      <c r="L347" s="87"/>
      <c r="M347" s="46"/>
      <c r="N347" s="351"/>
      <c r="O347" s="351"/>
      <c r="P347" s="351"/>
      <c r="Q347" s="351"/>
      <c r="R347" s="351"/>
      <c r="S347" s="351"/>
      <c r="T347" s="351"/>
      <c r="U347" s="351"/>
      <c r="V347" s="351"/>
      <c r="W347" s="351"/>
      <c r="X347" s="351"/>
      <c r="Y347" s="351"/>
      <c r="Z347" s="351"/>
      <c r="AA347" s="351"/>
      <c r="AB347" s="351"/>
      <c r="AC347" s="351"/>
      <c r="AD347" s="351"/>
    </row>
    <row r="348" spans="1:30" s="264" customFormat="1" ht="18" hidden="1" customHeight="1">
      <c r="A348" s="121"/>
      <c r="B348" s="107"/>
      <c r="C348" s="108"/>
      <c r="D348" s="42"/>
      <c r="E348" s="43"/>
      <c r="F348" s="44"/>
      <c r="G348" s="62"/>
      <c r="H348" s="187"/>
      <c r="I348" s="188"/>
      <c r="J348" s="106"/>
      <c r="K348" s="87"/>
      <c r="L348" s="87"/>
      <c r="M348" s="46"/>
      <c r="N348" s="351"/>
      <c r="O348" s="351"/>
      <c r="P348" s="351"/>
      <c r="Q348" s="351"/>
      <c r="R348" s="351"/>
      <c r="S348" s="351"/>
      <c r="T348" s="351"/>
      <c r="U348" s="351"/>
      <c r="V348" s="351"/>
      <c r="W348" s="351"/>
      <c r="X348" s="351"/>
      <c r="Y348" s="351"/>
      <c r="Z348" s="351"/>
      <c r="AA348" s="351"/>
      <c r="AB348" s="351"/>
      <c r="AC348" s="351"/>
      <c r="AD348" s="351"/>
    </row>
    <row r="349" spans="1:30" ht="18" hidden="1" customHeight="1">
      <c r="A349" s="121"/>
      <c r="B349" s="107"/>
      <c r="C349" s="108"/>
      <c r="D349" s="42"/>
      <c r="E349" s="43"/>
      <c r="F349" s="44"/>
      <c r="G349" s="62"/>
      <c r="H349" s="187"/>
      <c r="I349" s="188"/>
      <c r="J349" s="106"/>
      <c r="K349" s="87">
        <f t="shared" si="20"/>
        <v>0</v>
      </c>
      <c r="L349" s="87">
        <f t="shared" si="21"/>
        <v>0</v>
      </c>
      <c r="M349" s="46">
        <f t="shared" si="22"/>
        <v>0</v>
      </c>
      <c r="N349" s="351"/>
      <c r="O349" s="351"/>
      <c r="P349" s="351"/>
      <c r="Q349" s="351"/>
      <c r="R349" s="351"/>
      <c r="S349" s="351"/>
      <c r="T349" s="351"/>
      <c r="U349" s="351"/>
      <c r="V349" s="351"/>
      <c r="W349" s="351"/>
      <c r="X349" s="351"/>
      <c r="Y349" s="351"/>
      <c r="Z349" s="351"/>
      <c r="AA349" s="351"/>
      <c r="AB349" s="351"/>
      <c r="AC349" s="351"/>
      <c r="AD349" s="351"/>
    </row>
    <row r="350" spans="1:30" ht="18" hidden="1" customHeight="1">
      <c r="A350" s="90"/>
      <c r="B350" s="107"/>
      <c r="C350" s="108"/>
      <c r="D350" s="42"/>
      <c r="E350" s="43"/>
      <c r="F350" s="44"/>
      <c r="G350" s="160"/>
      <c r="H350" s="167"/>
      <c r="I350" s="168"/>
      <c r="J350" s="169"/>
      <c r="K350" s="87">
        <f t="shared" si="20"/>
        <v>0</v>
      </c>
      <c r="L350" s="87">
        <f t="shared" si="21"/>
        <v>0</v>
      </c>
      <c r="M350" s="46">
        <f t="shared" si="22"/>
        <v>0</v>
      </c>
      <c r="N350" s="348"/>
      <c r="O350" s="348"/>
      <c r="P350" s="348"/>
      <c r="Q350" s="348"/>
      <c r="R350" s="348"/>
      <c r="S350" s="348"/>
      <c r="T350" s="348"/>
      <c r="U350" s="348"/>
      <c r="V350" s="348"/>
      <c r="W350" s="348"/>
      <c r="X350" s="348"/>
      <c r="Y350" s="348"/>
      <c r="Z350" s="348"/>
      <c r="AA350" s="348"/>
      <c r="AB350" s="348"/>
      <c r="AC350" s="348"/>
      <c r="AD350" s="348"/>
    </row>
    <row r="351" spans="1:30" ht="18" customHeight="1">
      <c r="A351" s="104">
        <v>18</v>
      </c>
      <c r="B351" s="60" t="s">
        <v>110</v>
      </c>
      <c r="C351" s="61" t="s">
        <v>111</v>
      </c>
      <c r="D351" s="42">
        <v>20200090201</v>
      </c>
      <c r="E351" s="43" t="s">
        <v>196</v>
      </c>
      <c r="F351" s="44" t="s">
        <v>197</v>
      </c>
      <c r="G351" s="158">
        <v>1</v>
      </c>
      <c r="H351" s="144">
        <v>45</v>
      </c>
      <c r="I351" s="157"/>
      <c r="J351" s="106">
        <v>58</v>
      </c>
      <c r="K351" s="87">
        <f t="shared" si="20"/>
        <v>1.2</v>
      </c>
      <c r="L351" s="87">
        <f t="shared" si="21"/>
        <v>0</v>
      </c>
      <c r="M351" s="46">
        <f t="shared" si="22"/>
        <v>54</v>
      </c>
      <c r="N351" s="357">
        <v>89.5</v>
      </c>
      <c r="O351" s="352"/>
      <c r="P351" s="350">
        <f>SUM(M351:M373)+N351+O351</f>
        <v>1191</v>
      </c>
      <c r="Q351" s="352">
        <v>0</v>
      </c>
      <c r="R351" s="350">
        <v>35</v>
      </c>
      <c r="S351" s="355">
        <v>450</v>
      </c>
      <c r="T351" s="352">
        <v>450</v>
      </c>
      <c r="U351" s="355">
        <v>112</v>
      </c>
      <c r="V351" s="383">
        <v>112</v>
      </c>
      <c r="W351" s="355">
        <v>56</v>
      </c>
      <c r="X351" s="352">
        <v>56</v>
      </c>
      <c r="Y351" s="350">
        <f>ROUND((P351-T351),1)</f>
        <v>741</v>
      </c>
      <c r="Z351" s="397">
        <v>-112</v>
      </c>
      <c r="AA351" s="397">
        <v>-21</v>
      </c>
      <c r="AB351" s="398"/>
      <c r="AC351" s="403">
        <f>SUM(Y351:AA373)</f>
        <v>608</v>
      </c>
      <c r="AD351" s="83"/>
    </row>
    <row r="352" spans="1:30" ht="18" customHeight="1">
      <c r="A352" s="90"/>
      <c r="B352" s="107"/>
      <c r="C352" s="108"/>
      <c r="D352" s="42">
        <v>20200090201</v>
      </c>
      <c r="E352" s="43" t="s">
        <v>198</v>
      </c>
      <c r="F352" s="44" t="s">
        <v>197</v>
      </c>
      <c r="G352" s="158">
        <v>1</v>
      </c>
      <c r="H352" s="144"/>
      <c r="I352" s="157">
        <v>60</v>
      </c>
      <c r="J352" s="106">
        <v>29</v>
      </c>
      <c r="K352" s="87">
        <f t="shared" si="20"/>
        <v>0</v>
      </c>
      <c r="L352" s="87">
        <f t="shared" si="21"/>
        <v>1</v>
      </c>
      <c r="M352" s="46">
        <f t="shared" si="22"/>
        <v>45</v>
      </c>
      <c r="N352" s="348"/>
      <c r="O352" s="348"/>
      <c r="P352" s="348"/>
      <c r="Q352" s="348"/>
      <c r="R352" s="348"/>
      <c r="S352" s="348"/>
      <c r="T352" s="348"/>
      <c r="U352" s="348"/>
      <c r="V352" s="348"/>
      <c r="W352" s="348"/>
      <c r="X352" s="348"/>
      <c r="Y352" s="348"/>
      <c r="Z352" s="348"/>
      <c r="AA352" s="348"/>
      <c r="AB352" s="348"/>
      <c r="AC352" s="348"/>
      <c r="AD352" s="83"/>
    </row>
    <row r="353" spans="1:30" ht="18" customHeight="1">
      <c r="A353" s="90"/>
      <c r="B353" s="107"/>
      <c r="C353" s="108"/>
      <c r="D353" s="42">
        <v>20200090201</v>
      </c>
      <c r="E353" s="43" t="s">
        <v>198</v>
      </c>
      <c r="F353" s="44" t="s">
        <v>197</v>
      </c>
      <c r="G353" s="158">
        <v>1</v>
      </c>
      <c r="H353" s="144"/>
      <c r="I353" s="157">
        <v>60</v>
      </c>
      <c r="J353" s="106">
        <v>29</v>
      </c>
      <c r="K353" s="87">
        <f t="shared" si="20"/>
        <v>0</v>
      </c>
      <c r="L353" s="87">
        <f t="shared" si="21"/>
        <v>1</v>
      </c>
      <c r="M353" s="46">
        <f t="shared" si="22"/>
        <v>45</v>
      </c>
      <c r="N353" s="348"/>
      <c r="O353" s="348"/>
      <c r="P353" s="348"/>
      <c r="Q353" s="348"/>
      <c r="R353" s="348"/>
      <c r="S353" s="348"/>
      <c r="T353" s="348"/>
      <c r="U353" s="348"/>
      <c r="V353" s="348"/>
      <c r="W353" s="348"/>
      <c r="X353" s="348"/>
      <c r="Y353" s="348"/>
      <c r="Z353" s="348"/>
      <c r="AA353" s="348"/>
      <c r="AB353" s="348"/>
      <c r="AC353" s="348"/>
      <c r="AD353" s="83"/>
    </row>
    <row r="354" spans="1:30" ht="18" customHeight="1">
      <c r="A354" s="90"/>
      <c r="B354" s="107"/>
      <c r="C354" s="108"/>
      <c r="D354" s="42">
        <v>71400119916</v>
      </c>
      <c r="E354" s="43" t="s">
        <v>161</v>
      </c>
      <c r="F354" s="44" t="s">
        <v>199</v>
      </c>
      <c r="G354" s="158">
        <v>1</v>
      </c>
      <c r="H354" s="144">
        <v>30</v>
      </c>
      <c r="I354" s="157">
        <v>60</v>
      </c>
      <c r="J354" s="106">
        <v>52</v>
      </c>
      <c r="K354" s="87">
        <f t="shared" si="20"/>
        <v>1.2</v>
      </c>
      <c r="L354" s="87">
        <f t="shared" si="21"/>
        <v>1.2</v>
      </c>
      <c r="M354" s="46">
        <f t="shared" si="22"/>
        <v>90</v>
      </c>
      <c r="N354" s="348"/>
      <c r="O354" s="348"/>
      <c r="P354" s="348"/>
      <c r="Q354" s="348"/>
      <c r="R354" s="348"/>
      <c r="S354" s="348"/>
      <c r="T354" s="348"/>
      <c r="U354" s="348"/>
      <c r="V354" s="348"/>
      <c r="W354" s="348"/>
      <c r="X354" s="348"/>
      <c r="Y354" s="348"/>
      <c r="Z354" s="348"/>
      <c r="AA354" s="348"/>
      <c r="AB354" s="348"/>
      <c r="AC354" s="348"/>
      <c r="AD354" s="83"/>
    </row>
    <row r="355" spans="1:30" ht="18" customHeight="1">
      <c r="A355" s="90"/>
      <c r="B355" s="107"/>
      <c r="C355" s="108"/>
      <c r="D355" s="42">
        <v>71400119910</v>
      </c>
      <c r="E355" s="43" t="s">
        <v>161</v>
      </c>
      <c r="F355" s="44" t="s">
        <v>200</v>
      </c>
      <c r="G355" s="158">
        <v>1</v>
      </c>
      <c r="H355" s="144">
        <v>30</v>
      </c>
      <c r="I355" s="157">
        <v>60</v>
      </c>
      <c r="J355" s="106">
        <v>52</v>
      </c>
      <c r="K355" s="87">
        <f t="shared" si="20"/>
        <v>1.2</v>
      </c>
      <c r="L355" s="87">
        <f t="shared" si="21"/>
        <v>1.2</v>
      </c>
      <c r="M355" s="46">
        <f t="shared" si="22"/>
        <v>90</v>
      </c>
      <c r="N355" s="348"/>
      <c r="O355" s="348"/>
      <c r="P355" s="348"/>
      <c r="Q355" s="348"/>
      <c r="R355" s="348"/>
      <c r="S355" s="348"/>
      <c r="T355" s="348"/>
      <c r="U355" s="348"/>
      <c r="V355" s="348"/>
      <c r="W355" s="348"/>
      <c r="X355" s="348"/>
      <c r="Y355" s="348"/>
      <c r="Z355" s="348"/>
      <c r="AA355" s="348"/>
      <c r="AB355" s="348"/>
      <c r="AC355" s="348"/>
      <c r="AD355" s="83"/>
    </row>
    <row r="356" spans="1:30" ht="18" customHeight="1">
      <c r="A356" s="90"/>
      <c r="B356" s="107"/>
      <c r="C356" s="108"/>
      <c r="D356" s="42">
        <v>20200015201</v>
      </c>
      <c r="E356" s="43" t="s">
        <v>201</v>
      </c>
      <c r="F356" s="44" t="s">
        <v>202</v>
      </c>
      <c r="G356" s="158">
        <v>1</v>
      </c>
      <c r="H356" s="144">
        <v>45</v>
      </c>
      <c r="I356" s="157">
        <v>30</v>
      </c>
      <c r="J356" s="106">
        <v>34</v>
      </c>
      <c r="K356" s="87">
        <f t="shared" si="20"/>
        <v>1</v>
      </c>
      <c r="L356" s="87">
        <f t="shared" si="21"/>
        <v>1.1000000000000001</v>
      </c>
      <c r="M356" s="46">
        <f t="shared" si="22"/>
        <v>69.8</v>
      </c>
      <c r="N356" s="348"/>
      <c r="O356" s="348"/>
      <c r="P356" s="348"/>
      <c r="Q356" s="348"/>
      <c r="R356" s="348"/>
      <c r="S356" s="348"/>
      <c r="T356" s="348"/>
      <c r="U356" s="348"/>
      <c r="V356" s="348"/>
      <c r="W356" s="348"/>
      <c r="X356" s="348"/>
      <c r="Y356" s="348"/>
      <c r="Z356" s="348"/>
      <c r="AA356" s="348"/>
      <c r="AB356" s="348"/>
      <c r="AC356" s="348"/>
      <c r="AD356" s="83"/>
    </row>
    <row r="357" spans="1:30" ht="18" customHeight="1">
      <c r="A357" s="90"/>
      <c r="B357" s="107"/>
      <c r="C357" s="108"/>
      <c r="D357" s="42">
        <v>21100149201</v>
      </c>
      <c r="E357" s="43" t="s">
        <v>203</v>
      </c>
      <c r="F357" s="44" t="s">
        <v>194</v>
      </c>
      <c r="G357" s="158">
        <v>1</v>
      </c>
      <c r="H357" s="144">
        <v>60</v>
      </c>
      <c r="I357" s="157">
        <v>30</v>
      </c>
      <c r="J357" s="106">
        <v>34</v>
      </c>
      <c r="K357" s="87">
        <f t="shared" si="20"/>
        <v>1</v>
      </c>
      <c r="L357" s="87">
        <f t="shared" si="21"/>
        <v>1.1000000000000001</v>
      </c>
      <c r="M357" s="46">
        <f t="shared" si="22"/>
        <v>84.8</v>
      </c>
      <c r="N357" s="348"/>
      <c r="O357" s="348"/>
      <c r="P357" s="348"/>
      <c r="Q357" s="348"/>
      <c r="R357" s="348"/>
      <c r="S357" s="348"/>
      <c r="T357" s="348"/>
      <c r="U357" s="348"/>
      <c r="V357" s="348"/>
      <c r="W357" s="348"/>
      <c r="X357" s="348"/>
      <c r="Y357" s="348"/>
      <c r="Z357" s="348"/>
      <c r="AA357" s="348"/>
      <c r="AB357" s="348"/>
      <c r="AC357" s="348"/>
      <c r="AD357" s="83"/>
    </row>
    <row r="358" spans="1:30" ht="18" customHeight="1">
      <c r="A358" s="90"/>
      <c r="B358" s="107"/>
      <c r="C358" s="108"/>
      <c r="D358" s="42">
        <v>21100151901</v>
      </c>
      <c r="E358" s="43" t="s">
        <v>204</v>
      </c>
      <c r="F358" s="44" t="s">
        <v>205</v>
      </c>
      <c r="G358" s="158">
        <v>1</v>
      </c>
      <c r="H358" s="144">
        <v>45</v>
      </c>
      <c r="I358" s="157">
        <v>30</v>
      </c>
      <c r="J358" s="106">
        <v>28</v>
      </c>
      <c r="K358" s="87">
        <f t="shared" si="20"/>
        <v>1</v>
      </c>
      <c r="L358" s="87">
        <f t="shared" si="21"/>
        <v>1</v>
      </c>
      <c r="M358" s="46">
        <f t="shared" si="22"/>
        <v>67.5</v>
      </c>
      <c r="N358" s="348"/>
      <c r="O358" s="348"/>
      <c r="P358" s="348"/>
      <c r="Q358" s="348"/>
      <c r="R358" s="348"/>
      <c r="S358" s="348"/>
      <c r="T358" s="348"/>
      <c r="U358" s="348"/>
      <c r="V358" s="348"/>
      <c r="W358" s="348"/>
      <c r="X358" s="348"/>
      <c r="Y358" s="348"/>
      <c r="Z358" s="348"/>
      <c r="AA358" s="348"/>
      <c r="AB358" s="348"/>
      <c r="AC358" s="348"/>
      <c r="AD358" s="83"/>
    </row>
    <row r="359" spans="1:30" ht="18" customHeight="1">
      <c r="A359" s="90"/>
      <c r="B359" s="107"/>
      <c r="C359" s="108"/>
      <c r="D359" s="42">
        <v>21100093907</v>
      </c>
      <c r="E359" s="43" t="s">
        <v>45</v>
      </c>
      <c r="F359" s="44" t="s">
        <v>206</v>
      </c>
      <c r="G359" s="158">
        <v>1</v>
      </c>
      <c r="H359" s="144">
        <v>15</v>
      </c>
      <c r="I359" s="157">
        <v>30</v>
      </c>
      <c r="J359" s="106">
        <v>42</v>
      </c>
      <c r="K359" s="87">
        <f t="shared" si="20"/>
        <v>1.2</v>
      </c>
      <c r="L359" s="87">
        <f t="shared" si="21"/>
        <v>1.2</v>
      </c>
      <c r="M359" s="46">
        <f t="shared" si="22"/>
        <v>45</v>
      </c>
      <c r="N359" s="348"/>
      <c r="O359" s="348"/>
      <c r="P359" s="348"/>
      <c r="Q359" s="348"/>
      <c r="R359" s="348"/>
      <c r="S359" s="348"/>
      <c r="T359" s="348"/>
      <c r="U359" s="348"/>
      <c r="V359" s="348"/>
      <c r="W359" s="348"/>
      <c r="X359" s="348"/>
      <c r="Y359" s="348"/>
      <c r="Z359" s="348"/>
      <c r="AA359" s="348"/>
      <c r="AB359" s="348"/>
      <c r="AC359" s="348"/>
      <c r="AD359" s="83"/>
    </row>
    <row r="360" spans="1:30" ht="18" customHeight="1">
      <c r="A360" s="90"/>
      <c r="B360" s="107"/>
      <c r="C360" s="108"/>
      <c r="D360" s="42"/>
      <c r="E360" s="43" t="s">
        <v>218</v>
      </c>
      <c r="F360" s="44" t="s">
        <v>202</v>
      </c>
      <c r="G360" s="158"/>
      <c r="H360" s="144"/>
      <c r="I360" s="157"/>
      <c r="J360" s="106"/>
      <c r="K360" s="87">
        <f t="shared" si="20"/>
        <v>0</v>
      </c>
      <c r="L360" s="87">
        <f t="shared" si="21"/>
        <v>0</v>
      </c>
      <c r="M360" s="46">
        <f t="shared" si="22"/>
        <v>0</v>
      </c>
      <c r="N360" s="348"/>
      <c r="O360" s="348"/>
      <c r="P360" s="348"/>
      <c r="Q360" s="348"/>
      <c r="R360" s="348"/>
      <c r="S360" s="348"/>
      <c r="T360" s="348"/>
      <c r="U360" s="348"/>
      <c r="V360" s="348"/>
      <c r="W360" s="348"/>
      <c r="X360" s="348"/>
      <c r="Y360" s="348"/>
      <c r="Z360" s="348"/>
      <c r="AA360" s="348"/>
      <c r="AB360" s="348"/>
      <c r="AC360" s="348"/>
      <c r="AD360" s="83"/>
    </row>
    <row r="361" spans="1:30" s="264" customFormat="1" ht="18" customHeight="1">
      <c r="A361" s="121"/>
      <c r="B361" s="107"/>
      <c r="C361" s="108"/>
      <c r="D361" s="43"/>
      <c r="E361" s="207" t="s">
        <v>409</v>
      </c>
      <c r="F361" s="208" t="s">
        <v>197</v>
      </c>
      <c r="G361" s="209">
        <v>2</v>
      </c>
      <c r="H361" s="210">
        <v>15</v>
      </c>
      <c r="I361" s="211"/>
      <c r="J361" s="212">
        <v>40</v>
      </c>
      <c r="K361" s="307">
        <v>1.2</v>
      </c>
      <c r="L361" s="307">
        <v>0</v>
      </c>
      <c r="M361" s="308">
        <f t="shared" si="22"/>
        <v>18</v>
      </c>
      <c r="N361" s="351"/>
      <c r="O361" s="351"/>
      <c r="P361" s="351"/>
      <c r="Q361" s="351"/>
      <c r="R361" s="351"/>
      <c r="S361" s="351"/>
      <c r="T361" s="351"/>
      <c r="U361" s="351"/>
      <c r="V361" s="351"/>
      <c r="W361" s="351"/>
      <c r="X361" s="351"/>
      <c r="Y361" s="351"/>
      <c r="Z361" s="351"/>
      <c r="AA361" s="351"/>
      <c r="AB361" s="351"/>
      <c r="AC361" s="351"/>
      <c r="AD361" s="83"/>
    </row>
    <row r="362" spans="1:30" ht="18" customHeight="1">
      <c r="A362" s="121"/>
      <c r="B362" s="107"/>
      <c r="C362" s="108"/>
      <c r="D362" s="43"/>
      <c r="E362" s="207" t="s">
        <v>190</v>
      </c>
      <c r="F362" s="208" t="s">
        <v>341</v>
      </c>
      <c r="G362" s="209">
        <v>1</v>
      </c>
      <c r="H362" s="210"/>
      <c r="I362" s="211"/>
      <c r="J362" s="212">
        <v>34</v>
      </c>
      <c r="K362" s="307">
        <f t="shared" si="20"/>
        <v>0</v>
      </c>
      <c r="L362" s="307">
        <f t="shared" si="21"/>
        <v>0</v>
      </c>
      <c r="M362" s="308">
        <f t="shared" si="22"/>
        <v>17</v>
      </c>
      <c r="N362" s="351"/>
      <c r="O362" s="351"/>
      <c r="P362" s="351"/>
      <c r="Q362" s="351"/>
      <c r="R362" s="351"/>
      <c r="S362" s="351"/>
      <c r="T362" s="351"/>
      <c r="U362" s="351"/>
      <c r="V362" s="351"/>
      <c r="W362" s="351"/>
      <c r="X362" s="351"/>
      <c r="Y362" s="351"/>
      <c r="Z362" s="351"/>
      <c r="AA362" s="351"/>
      <c r="AB362" s="351"/>
      <c r="AC362" s="351"/>
      <c r="AD362" s="83"/>
    </row>
    <row r="363" spans="1:30" s="264" customFormat="1" ht="18" customHeight="1">
      <c r="A363" s="121"/>
      <c r="B363" s="107"/>
      <c r="C363" s="108"/>
      <c r="D363" s="43"/>
      <c r="E363" s="207" t="s">
        <v>190</v>
      </c>
      <c r="F363" s="208" t="s">
        <v>382</v>
      </c>
      <c r="G363" s="209">
        <v>1</v>
      </c>
      <c r="H363" s="210"/>
      <c r="I363" s="211"/>
      <c r="J363" s="212">
        <v>40</v>
      </c>
      <c r="K363" s="307">
        <v>0</v>
      </c>
      <c r="L363" s="307">
        <v>0</v>
      </c>
      <c r="M363" s="308">
        <v>20</v>
      </c>
      <c r="N363" s="351"/>
      <c r="O363" s="351"/>
      <c r="P363" s="351"/>
      <c r="Q363" s="351"/>
      <c r="R363" s="351"/>
      <c r="S363" s="351"/>
      <c r="T363" s="351"/>
      <c r="U363" s="351"/>
      <c r="V363" s="351"/>
      <c r="W363" s="351"/>
      <c r="X363" s="351"/>
      <c r="Y363" s="351"/>
      <c r="Z363" s="351"/>
      <c r="AA363" s="351"/>
      <c r="AB363" s="351"/>
      <c r="AC363" s="351"/>
      <c r="AD363" s="83"/>
    </row>
    <row r="364" spans="1:30" ht="18" customHeight="1">
      <c r="A364" s="121"/>
      <c r="B364" s="107"/>
      <c r="C364" s="108"/>
      <c r="D364" s="43"/>
      <c r="E364" s="43" t="s">
        <v>201</v>
      </c>
      <c r="F364" s="44" t="s">
        <v>400</v>
      </c>
      <c r="G364" s="158">
        <v>2</v>
      </c>
      <c r="H364" s="189">
        <v>30</v>
      </c>
      <c r="I364" s="190">
        <v>60</v>
      </c>
      <c r="J364" s="106">
        <v>40</v>
      </c>
      <c r="K364" s="87">
        <f t="shared" si="20"/>
        <v>1.2</v>
      </c>
      <c r="L364" s="87">
        <f t="shared" si="21"/>
        <v>1.2</v>
      </c>
      <c r="M364" s="46">
        <f t="shared" si="22"/>
        <v>90</v>
      </c>
      <c r="N364" s="351"/>
      <c r="O364" s="351"/>
      <c r="P364" s="351"/>
      <c r="Q364" s="351"/>
      <c r="R364" s="351"/>
      <c r="S364" s="351"/>
      <c r="T364" s="351"/>
      <c r="U364" s="351"/>
      <c r="V364" s="351"/>
      <c r="W364" s="351"/>
      <c r="X364" s="351"/>
      <c r="Y364" s="351"/>
      <c r="Z364" s="351"/>
      <c r="AA364" s="351"/>
      <c r="AB364" s="351"/>
      <c r="AC364" s="351"/>
      <c r="AD364" s="83"/>
    </row>
    <row r="365" spans="1:30" ht="18" customHeight="1">
      <c r="A365" s="121"/>
      <c r="B365" s="107"/>
      <c r="C365" s="108"/>
      <c r="D365" s="43"/>
      <c r="E365" s="43" t="s">
        <v>401</v>
      </c>
      <c r="F365" s="44" t="s">
        <v>194</v>
      </c>
      <c r="G365" s="158">
        <v>2</v>
      </c>
      <c r="H365" s="189">
        <v>15</v>
      </c>
      <c r="I365" s="190">
        <v>30</v>
      </c>
      <c r="J365" s="106">
        <v>34</v>
      </c>
      <c r="K365" s="87">
        <f t="shared" si="20"/>
        <v>1</v>
      </c>
      <c r="L365" s="87">
        <f t="shared" si="21"/>
        <v>1.1000000000000001</v>
      </c>
      <c r="M365" s="46">
        <f t="shared" si="22"/>
        <v>39.799999999999997</v>
      </c>
      <c r="N365" s="351"/>
      <c r="O365" s="351"/>
      <c r="P365" s="351"/>
      <c r="Q365" s="351"/>
      <c r="R365" s="351"/>
      <c r="S365" s="351"/>
      <c r="T365" s="351"/>
      <c r="U365" s="351"/>
      <c r="V365" s="351"/>
      <c r="W365" s="351"/>
      <c r="X365" s="351"/>
      <c r="Y365" s="351"/>
      <c r="Z365" s="351"/>
      <c r="AA365" s="351"/>
      <c r="AB365" s="351"/>
      <c r="AC365" s="351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401</v>
      </c>
      <c r="F366" s="44" t="s">
        <v>195</v>
      </c>
      <c r="G366" s="158">
        <v>2</v>
      </c>
      <c r="H366" s="189">
        <v>15</v>
      </c>
      <c r="I366" s="190">
        <v>30</v>
      </c>
      <c r="J366" s="106">
        <v>40</v>
      </c>
      <c r="K366" s="87">
        <f t="shared" si="20"/>
        <v>1.2</v>
      </c>
      <c r="L366" s="87">
        <f t="shared" si="21"/>
        <v>1.2</v>
      </c>
      <c r="M366" s="46">
        <f t="shared" si="22"/>
        <v>45</v>
      </c>
      <c r="N366" s="351"/>
      <c r="O366" s="351"/>
      <c r="P366" s="351"/>
      <c r="Q366" s="351"/>
      <c r="R366" s="351"/>
      <c r="S366" s="351"/>
      <c r="T366" s="351"/>
      <c r="U366" s="351"/>
      <c r="V366" s="351"/>
      <c r="W366" s="351"/>
      <c r="X366" s="351"/>
      <c r="Y366" s="351"/>
      <c r="Z366" s="351"/>
      <c r="AA366" s="351"/>
      <c r="AB366" s="351"/>
      <c r="AC366" s="351"/>
      <c r="AD366" s="83"/>
    </row>
    <row r="367" spans="1:30" s="206" customFormat="1" ht="18" customHeight="1">
      <c r="A367" s="121"/>
      <c r="B367" s="107"/>
      <c r="C367" s="108"/>
      <c r="D367" s="43"/>
      <c r="E367" s="43" t="s">
        <v>401</v>
      </c>
      <c r="F367" s="44" t="s">
        <v>209</v>
      </c>
      <c r="G367" s="158">
        <v>2</v>
      </c>
      <c r="H367" s="189">
        <v>15</v>
      </c>
      <c r="I367" s="190"/>
      <c r="J367" s="106">
        <v>30</v>
      </c>
      <c r="K367" s="87">
        <f t="shared" si="20"/>
        <v>1</v>
      </c>
      <c r="L367" s="87">
        <f t="shared" si="21"/>
        <v>0</v>
      </c>
      <c r="M367" s="46">
        <f t="shared" si="22"/>
        <v>15</v>
      </c>
      <c r="N367" s="351"/>
      <c r="O367" s="351"/>
      <c r="P367" s="351"/>
      <c r="Q367" s="351"/>
      <c r="R367" s="351"/>
      <c r="S367" s="351"/>
      <c r="T367" s="351"/>
      <c r="U367" s="351"/>
      <c r="V367" s="351"/>
      <c r="W367" s="351"/>
      <c r="X367" s="351"/>
      <c r="Y367" s="351"/>
      <c r="Z367" s="351"/>
      <c r="AA367" s="351"/>
      <c r="AB367" s="351"/>
      <c r="AC367" s="351"/>
      <c r="AD367" s="83"/>
    </row>
    <row r="368" spans="1:30" ht="18" customHeight="1">
      <c r="A368" s="121"/>
      <c r="B368" s="107"/>
      <c r="C368" s="108"/>
      <c r="D368" s="43"/>
      <c r="E368" s="43" t="s">
        <v>402</v>
      </c>
      <c r="F368" s="44" t="s">
        <v>209</v>
      </c>
      <c r="G368" s="158">
        <v>2</v>
      </c>
      <c r="H368" s="189"/>
      <c r="I368" s="190">
        <v>30</v>
      </c>
      <c r="J368" s="106">
        <v>30</v>
      </c>
      <c r="K368" s="87">
        <f t="shared" si="20"/>
        <v>0</v>
      </c>
      <c r="L368" s="87">
        <f t="shared" si="21"/>
        <v>1.1000000000000001</v>
      </c>
      <c r="M368" s="46">
        <f t="shared" si="22"/>
        <v>24.8</v>
      </c>
      <c r="N368" s="351"/>
      <c r="O368" s="351"/>
      <c r="P368" s="351"/>
      <c r="Q368" s="351"/>
      <c r="R368" s="351"/>
      <c r="S368" s="351"/>
      <c r="T368" s="351"/>
      <c r="U368" s="351"/>
      <c r="V368" s="351"/>
      <c r="W368" s="351"/>
      <c r="X368" s="351"/>
      <c r="Y368" s="351"/>
      <c r="Z368" s="351"/>
      <c r="AA368" s="351"/>
      <c r="AB368" s="351"/>
      <c r="AC368" s="351"/>
      <c r="AD368" s="83"/>
    </row>
    <row r="369" spans="1:30" s="206" customFormat="1" ht="18" customHeight="1">
      <c r="A369" s="121"/>
      <c r="B369" s="107"/>
      <c r="C369" s="108"/>
      <c r="D369" s="43"/>
      <c r="E369" s="43" t="s">
        <v>403</v>
      </c>
      <c r="F369" s="44" t="s">
        <v>209</v>
      </c>
      <c r="G369" s="158">
        <v>2</v>
      </c>
      <c r="H369" s="189"/>
      <c r="I369" s="190">
        <v>30</v>
      </c>
      <c r="J369" s="106">
        <v>30</v>
      </c>
      <c r="K369" s="87">
        <f t="shared" si="20"/>
        <v>0</v>
      </c>
      <c r="L369" s="87">
        <f t="shared" si="21"/>
        <v>1.1000000000000001</v>
      </c>
      <c r="M369" s="46">
        <f t="shared" si="22"/>
        <v>24.8</v>
      </c>
      <c r="N369" s="351"/>
      <c r="O369" s="351"/>
      <c r="P369" s="351"/>
      <c r="Q369" s="351"/>
      <c r="R369" s="351"/>
      <c r="S369" s="351"/>
      <c r="T369" s="351"/>
      <c r="U369" s="351"/>
      <c r="V369" s="351"/>
      <c r="W369" s="351"/>
      <c r="X369" s="351"/>
      <c r="Y369" s="351"/>
      <c r="Z369" s="351"/>
      <c r="AA369" s="351"/>
      <c r="AB369" s="351"/>
      <c r="AC369" s="351"/>
      <c r="AD369" s="83"/>
    </row>
    <row r="370" spans="1:30" ht="15.75" customHeight="1">
      <c r="A370" s="90"/>
      <c r="B370" s="107"/>
      <c r="C370" s="108"/>
      <c r="D370" s="158"/>
      <c r="E370" s="43" t="s">
        <v>531</v>
      </c>
      <c r="F370" s="44" t="s">
        <v>197</v>
      </c>
      <c r="G370" s="158">
        <v>2</v>
      </c>
      <c r="H370" s="158">
        <v>30</v>
      </c>
      <c r="I370" s="158"/>
      <c r="J370" s="106">
        <v>54</v>
      </c>
      <c r="K370" s="87">
        <f t="shared" si="20"/>
        <v>1.2</v>
      </c>
      <c r="L370" s="87">
        <f t="shared" si="21"/>
        <v>0</v>
      </c>
      <c r="M370" s="46">
        <f t="shared" si="22"/>
        <v>36</v>
      </c>
      <c r="N370" s="348"/>
      <c r="O370" s="348"/>
      <c r="P370" s="348"/>
      <c r="Q370" s="348"/>
      <c r="R370" s="348"/>
      <c r="S370" s="348"/>
      <c r="T370" s="348"/>
      <c r="U370" s="348"/>
      <c r="V370" s="348"/>
      <c r="W370" s="348"/>
      <c r="X370" s="348"/>
      <c r="Y370" s="348"/>
      <c r="Z370" s="348"/>
      <c r="AA370" s="348"/>
      <c r="AB370" s="348"/>
      <c r="AC370" s="348"/>
      <c r="AD370" s="83"/>
    </row>
    <row r="371" spans="1:30" s="225" customFormat="1" ht="15.75" customHeight="1">
      <c r="A371" s="121"/>
      <c r="B371" s="107"/>
      <c r="C371" s="108"/>
      <c r="D371" s="158"/>
      <c r="E371" s="43" t="s">
        <v>530</v>
      </c>
      <c r="F371" s="44" t="s">
        <v>197</v>
      </c>
      <c r="G371" s="158">
        <v>2</v>
      </c>
      <c r="H371" s="158"/>
      <c r="I371" s="158">
        <v>60</v>
      </c>
      <c r="J371" s="106">
        <v>27</v>
      </c>
      <c r="K371" s="310">
        <f t="shared" si="20"/>
        <v>0</v>
      </c>
      <c r="L371" s="310">
        <f t="shared" si="21"/>
        <v>1</v>
      </c>
      <c r="M371" s="311">
        <f t="shared" si="22"/>
        <v>45</v>
      </c>
      <c r="N371" s="351"/>
      <c r="O371" s="351"/>
      <c r="P371" s="351"/>
      <c r="Q371" s="351"/>
      <c r="R371" s="351"/>
      <c r="S371" s="351"/>
      <c r="T371" s="351"/>
      <c r="U371" s="351"/>
      <c r="V371" s="351"/>
      <c r="W371" s="351"/>
      <c r="X371" s="351"/>
      <c r="Y371" s="351"/>
      <c r="Z371" s="351"/>
      <c r="AA371" s="351"/>
      <c r="AB371" s="351"/>
      <c r="AC371" s="351"/>
      <c r="AD371" s="83"/>
    </row>
    <row r="372" spans="1:30" s="225" customFormat="1" ht="15.75" customHeight="1">
      <c r="A372" s="121"/>
      <c r="B372" s="107"/>
      <c r="C372" s="108"/>
      <c r="D372" s="158"/>
      <c r="E372" s="43" t="s">
        <v>529</v>
      </c>
      <c r="F372" s="44" t="s">
        <v>197</v>
      </c>
      <c r="G372" s="158">
        <v>2</v>
      </c>
      <c r="H372" s="158"/>
      <c r="I372" s="158">
        <v>60</v>
      </c>
      <c r="J372" s="106">
        <v>27</v>
      </c>
      <c r="K372" s="310">
        <f t="shared" si="20"/>
        <v>0</v>
      </c>
      <c r="L372" s="310">
        <f t="shared" si="21"/>
        <v>1</v>
      </c>
      <c r="M372" s="311">
        <f t="shared" si="22"/>
        <v>45</v>
      </c>
      <c r="N372" s="351"/>
      <c r="O372" s="351"/>
      <c r="P372" s="351"/>
      <c r="Q372" s="351"/>
      <c r="R372" s="351"/>
      <c r="S372" s="351"/>
      <c r="T372" s="351"/>
      <c r="U372" s="351"/>
      <c r="V372" s="351"/>
      <c r="W372" s="351"/>
      <c r="X372" s="351"/>
      <c r="Y372" s="351"/>
      <c r="Z372" s="351"/>
      <c r="AA372" s="351"/>
      <c r="AB372" s="351"/>
      <c r="AC372" s="351"/>
      <c r="AD372" s="83"/>
    </row>
    <row r="373" spans="1:30" s="225" customFormat="1" ht="15.75" customHeight="1">
      <c r="A373" s="121"/>
      <c r="B373" s="107"/>
      <c r="C373" s="108"/>
      <c r="D373" s="158"/>
      <c r="E373" s="43" t="s">
        <v>161</v>
      </c>
      <c r="F373" s="44" t="s">
        <v>449</v>
      </c>
      <c r="G373" s="233">
        <v>2</v>
      </c>
      <c r="H373" s="233">
        <v>30</v>
      </c>
      <c r="I373" s="233">
        <v>60</v>
      </c>
      <c r="J373" s="234">
        <v>40</v>
      </c>
      <c r="K373" s="87">
        <f t="shared" si="20"/>
        <v>1.2</v>
      </c>
      <c r="L373" s="87">
        <f t="shared" si="21"/>
        <v>1.2</v>
      </c>
      <c r="M373" s="46">
        <f t="shared" si="22"/>
        <v>90</v>
      </c>
      <c r="N373" s="351"/>
      <c r="O373" s="351"/>
      <c r="P373" s="351"/>
      <c r="Q373" s="351"/>
      <c r="R373" s="351"/>
      <c r="S373" s="351"/>
      <c r="T373" s="351"/>
      <c r="U373" s="351"/>
      <c r="V373" s="351"/>
      <c r="W373" s="351"/>
      <c r="X373" s="351"/>
      <c r="Y373" s="351"/>
      <c r="Z373" s="351"/>
      <c r="AA373" s="351"/>
      <c r="AB373" s="351"/>
      <c r="AC373" s="351"/>
      <c r="AD373" s="83"/>
    </row>
    <row r="374" spans="1:30" ht="18" customHeight="1">
      <c r="A374" s="104">
        <v>19</v>
      </c>
      <c r="B374" s="60" t="s">
        <v>112</v>
      </c>
      <c r="C374" s="61" t="s">
        <v>113</v>
      </c>
      <c r="D374" s="42">
        <v>20200010101</v>
      </c>
      <c r="E374" s="43" t="s">
        <v>526</v>
      </c>
      <c r="F374" s="44" t="s">
        <v>202</v>
      </c>
      <c r="G374" s="111">
        <v>1</v>
      </c>
      <c r="H374" s="140">
        <v>30</v>
      </c>
      <c r="I374" s="140">
        <v>0</v>
      </c>
      <c r="J374" s="106">
        <v>37</v>
      </c>
      <c r="K374" s="87">
        <f t="shared" si="20"/>
        <v>1.2</v>
      </c>
      <c r="L374" s="87">
        <f t="shared" si="21"/>
        <v>0</v>
      </c>
      <c r="M374" s="46">
        <f t="shared" si="22"/>
        <v>36</v>
      </c>
      <c r="N374" s="357">
        <v>67.5</v>
      </c>
      <c r="O374" s="352"/>
      <c r="P374" s="350">
        <f>SUM(M374:M387)+N374+O374</f>
        <v>919.5</v>
      </c>
      <c r="Q374" s="352">
        <v>0</v>
      </c>
      <c r="R374" s="350">
        <v>55</v>
      </c>
      <c r="S374" s="355">
        <v>450</v>
      </c>
      <c r="T374" s="352">
        <v>450</v>
      </c>
      <c r="U374" s="355">
        <v>112</v>
      </c>
      <c r="V374" s="383">
        <v>112</v>
      </c>
      <c r="W374" s="355">
        <v>56</v>
      </c>
      <c r="X374" s="352">
        <v>56</v>
      </c>
      <c r="Y374" s="350">
        <f>ROUND((P374-T374),1)</f>
        <v>469.5</v>
      </c>
      <c r="Z374" s="397">
        <f>IF(OR(SUM(V374:V387)="",SUM(Q374:Q387)=""),0,IF(OR(SUM(U374:U387)=320,SUM(V374:V387)&gt;0),ROUND((SUM(Q374:Q387)-SUM(V374:V387)),1),0))</f>
        <v>-112</v>
      </c>
      <c r="AA374" s="397">
        <f>IF(OR(SUM(X374:X387)="",SUM(R374:R387)=""),0,IF(OR(SUM(W374:W387)=160,SUM(X374:X387)&gt;0),ROUND((SUM(R374:R387)-SUM(X374:X387)),1),0))</f>
        <v>-1</v>
      </c>
      <c r="AB374" s="398"/>
      <c r="AC374" s="403">
        <f>SUM(Y374:AA387)</f>
        <v>356.5</v>
      </c>
      <c r="AD374" s="83"/>
    </row>
    <row r="375" spans="1:30" ht="18" customHeight="1">
      <c r="A375" s="90"/>
      <c r="B375" s="107"/>
      <c r="C375" s="108"/>
      <c r="D375" s="42">
        <v>20200010102</v>
      </c>
      <c r="E375" s="43" t="s">
        <v>236</v>
      </c>
      <c r="F375" s="44" t="s">
        <v>237</v>
      </c>
      <c r="G375" s="141">
        <v>1</v>
      </c>
      <c r="H375" s="142">
        <v>30</v>
      </c>
      <c r="I375" s="142">
        <v>0</v>
      </c>
      <c r="J375" s="106">
        <v>38</v>
      </c>
      <c r="K375" s="87">
        <f t="shared" si="20"/>
        <v>1.2</v>
      </c>
      <c r="L375" s="87">
        <f t="shared" si="21"/>
        <v>0</v>
      </c>
      <c r="M375" s="46">
        <f t="shared" si="22"/>
        <v>36</v>
      </c>
      <c r="N375" s="348"/>
      <c r="O375" s="348"/>
      <c r="P375" s="348"/>
      <c r="Q375" s="348"/>
      <c r="R375" s="348"/>
      <c r="S375" s="348"/>
      <c r="T375" s="348"/>
      <c r="U375" s="348"/>
      <c r="V375" s="348"/>
      <c r="W375" s="348"/>
      <c r="X375" s="348"/>
      <c r="Y375" s="348"/>
      <c r="Z375" s="348"/>
      <c r="AA375" s="348"/>
      <c r="AB375" s="348"/>
      <c r="AC375" s="348"/>
      <c r="AD375" s="83"/>
    </row>
    <row r="376" spans="1:30" ht="18" customHeight="1">
      <c r="A376" s="90"/>
      <c r="B376" s="107"/>
      <c r="C376" s="108"/>
      <c r="D376" s="42">
        <v>20200010103</v>
      </c>
      <c r="E376" s="43" t="s">
        <v>236</v>
      </c>
      <c r="F376" s="44" t="s">
        <v>209</v>
      </c>
      <c r="G376" s="141">
        <v>1</v>
      </c>
      <c r="H376" s="142">
        <v>30</v>
      </c>
      <c r="I376" s="142">
        <v>0</v>
      </c>
      <c r="J376" s="106">
        <v>65</v>
      </c>
      <c r="K376" s="87">
        <f t="shared" si="20"/>
        <v>1.3</v>
      </c>
      <c r="L376" s="87">
        <f t="shared" si="21"/>
        <v>0</v>
      </c>
      <c r="M376" s="46">
        <f t="shared" si="22"/>
        <v>39</v>
      </c>
      <c r="N376" s="348"/>
      <c r="O376" s="348"/>
      <c r="P376" s="348"/>
      <c r="Q376" s="348"/>
      <c r="R376" s="348"/>
      <c r="S376" s="348"/>
      <c r="T376" s="348"/>
      <c r="U376" s="348"/>
      <c r="V376" s="348"/>
      <c r="W376" s="348"/>
      <c r="X376" s="348"/>
      <c r="Y376" s="348"/>
      <c r="Z376" s="348"/>
      <c r="AA376" s="348"/>
      <c r="AB376" s="348"/>
      <c r="AC376" s="348"/>
      <c r="AD376" s="83"/>
    </row>
    <row r="377" spans="1:30" ht="18" customHeight="1">
      <c r="A377" s="90"/>
      <c r="B377" s="107"/>
      <c r="C377" s="108"/>
      <c r="D377" s="42">
        <v>21100009905</v>
      </c>
      <c r="E377" s="43" t="s">
        <v>192</v>
      </c>
      <c r="F377" s="44" t="s">
        <v>189</v>
      </c>
      <c r="G377" s="141">
        <v>1</v>
      </c>
      <c r="H377" s="142">
        <v>45</v>
      </c>
      <c r="I377" s="142">
        <v>30</v>
      </c>
      <c r="J377" s="106">
        <v>29</v>
      </c>
      <c r="K377" s="87">
        <f t="shared" si="20"/>
        <v>1</v>
      </c>
      <c r="L377" s="87">
        <f t="shared" si="21"/>
        <v>1</v>
      </c>
      <c r="M377" s="46">
        <f t="shared" si="22"/>
        <v>67.5</v>
      </c>
      <c r="N377" s="348"/>
      <c r="O377" s="348"/>
      <c r="P377" s="348"/>
      <c r="Q377" s="348"/>
      <c r="R377" s="348"/>
      <c r="S377" s="348"/>
      <c r="T377" s="348"/>
      <c r="U377" s="348"/>
      <c r="V377" s="348"/>
      <c r="W377" s="348"/>
      <c r="X377" s="348"/>
      <c r="Y377" s="348"/>
      <c r="Z377" s="348"/>
      <c r="AA377" s="348"/>
      <c r="AB377" s="348"/>
      <c r="AC377" s="348"/>
      <c r="AD377" s="83"/>
    </row>
    <row r="378" spans="1:30" ht="18" customHeight="1">
      <c r="A378" s="90"/>
      <c r="B378" s="107"/>
      <c r="C378" s="108"/>
      <c r="D378" s="42">
        <v>21100149002</v>
      </c>
      <c r="E378" s="43" t="s">
        <v>208</v>
      </c>
      <c r="F378" s="44" t="s">
        <v>195</v>
      </c>
      <c r="G378" s="141">
        <v>1</v>
      </c>
      <c r="H378" s="142">
        <v>15</v>
      </c>
      <c r="I378" s="142">
        <v>60</v>
      </c>
      <c r="J378" s="106">
        <v>44</v>
      </c>
      <c r="K378" s="87">
        <f t="shared" si="20"/>
        <v>1.2</v>
      </c>
      <c r="L378" s="87">
        <f t="shared" si="21"/>
        <v>1.2</v>
      </c>
      <c r="M378" s="46">
        <f t="shared" si="22"/>
        <v>72</v>
      </c>
      <c r="N378" s="348"/>
      <c r="O378" s="348"/>
      <c r="P378" s="348"/>
      <c r="Q378" s="348"/>
      <c r="R378" s="348"/>
      <c r="S378" s="348"/>
      <c r="T378" s="348"/>
      <c r="U378" s="348"/>
      <c r="V378" s="348"/>
      <c r="W378" s="348"/>
      <c r="X378" s="348"/>
      <c r="Y378" s="348"/>
      <c r="Z378" s="348"/>
      <c r="AA378" s="348"/>
      <c r="AB378" s="348"/>
      <c r="AC378" s="348"/>
      <c r="AD378" s="83"/>
    </row>
    <row r="379" spans="1:30" ht="18" customHeight="1">
      <c r="A379" s="90"/>
      <c r="B379" s="107"/>
      <c r="C379" s="108"/>
      <c r="D379" s="42">
        <v>21100151801</v>
      </c>
      <c r="E379" s="43" t="s">
        <v>208</v>
      </c>
      <c r="F379" s="44" t="s">
        <v>238</v>
      </c>
      <c r="G379" s="141">
        <v>1</v>
      </c>
      <c r="H379" s="142">
        <v>30</v>
      </c>
      <c r="I379" s="142">
        <v>30</v>
      </c>
      <c r="J379" s="106">
        <v>27</v>
      </c>
      <c r="K379" s="87">
        <f t="shared" si="20"/>
        <v>1</v>
      </c>
      <c r="L379" s="87">
        <f t="shared" si="21"/>
        <v>1</v>
      </c>
      <c r="M379" s="46">
        <f t="shared" si="22"/>
        <v>52.5</v>
      </c>
      <c r="N379" s="348"/>
      <c r="O379" s="348"/>
      <c r="P379" s="348"/>
      <c r="Q379" s="348"/>
      <c r="R379" s="348"/>
      <c r="S379" s="348"/>
      <c r="T379" s="348"/>
      <c r="U379" s="348"/>
      <c r="V379" s="348"/>
      <c r="W379" s="348"/>
      <c r="X379" s="348"/>
      <c r="Y379" s="348"/>
      <c r="Z379" s="348"/>
      <c r="AA379" s="348"/>
      <c r="AB379" s="348"/>
      <c r="AC379" s="348"/>
      <c r="AD379" s="83"/>
    </row>
    <row r="380" spans="1:30" ht="18" customHeight="1">
      <c r="A380" s="121"/>
      <c r="B380" s="107"/>
      <c r="C380" s="108"/>
      <c r="D380" s="42">
        <v>71400119903</v>
      </c>
      <c r="E380" s="43" t="s">
        <v>161</v>
      </c>
      <c r="F380" s="44" t="s">
        <v>239</v>
      </c>
      <c r="G380" s="141">
        <v>1</v>
      </c>
      <c r="H380" s="142">
        <v>30</v>
      </c>
      <c r="I380" s="142">
        <v>60</v>
      </c>
      <c r="J380" s="106">
        <v>45</v>
      </c>
      <c r="K380" s="87">
        <f t="shared" si="20"/>
        <v>1.2</v>
      </c>
      <c r="L380" s="87">
        <f t="shared" si="21"/>
        <v>1.2</v>
      </c>
      <c r="M380" s="46">
        <f t="shared" si="22"/>
        <v>90</v>
      </c>
      <c r="N380" s="351"/>
      <c r="O380" s="351"/>
      <c r="P380" s="351"/>
      <c r="Q380" s="351"/>
      <c r="R380" s="351"/>
      <c r="S380" s="351"/>
      <c r="T380" s="351"/>
      <c r="U380" s="351"/>
      <c r="V380" s="351"/>
      <c r="W380" s="351"/>
      <c r="X380" s="351"/>
      <c r="Y380" s="351"/>
      <c r="Z380" s="351"/>
      <c r="AA380" s="351"/>
      <c r="AB380" s="351"/>
      <c r="AC380" s="351"/>
      <c r="AD380" s="83"/>
    </row>
    <row r="381" spans="1:30" ht="18" customHeight="1">
      <c r="A381" s="121"/>
      <c r="B381" s="107"/>
      <c r="C381" s="108"/>
      <c r="D381" s="42"/>
      <c r="E381" s="43" t="s">
        <v>218</v>
      </c>
      <c r="F381" s="184" t="s">
        <v>195</v>
      </c>
      <c r="G381" s="141"/>
      <c r="H381" s="142"/>
      <c r="I381" s="142"/>
      <c r="J381" s="106"/>
      <c r="K381" s="87">
        <f t="shared" si="20"/>
        <v>0</v>
      </c>
      <c r="L381" s="87">
        <f t="shared" si="21"/>
        <v>0</v>
      </c>
      <c r="M381" s="46">
        <f t="shared" si="22"/>
        <v>0</v>
      </c>
      <c r="N381" s="351"/>
      <c r="O381" s="351"/>
      <c r="P381" s="351"/>
      <c r="Q381" s="351"/>
      <c r="R381" s="351"/>
      <c r="S381" s="351"/>
      <c r="T381" s="351"/>
      <c r="U381" s="351"/>
      <c r="V381" s="351"/>
      <c r="W381" s="351"/>
      <c r="X381" s="351"/>
      <c r="Y381" s="351"/>
      <c r="Z381" s="351"/>
      <c r="AA381" s="351"/>
      <c r="AB381" s="351"/>
      <c r="AC381" s="351"/>
      <c r="AD381" s="83"/>
    </row>
    <row r="382" spans="1:30" ht="18" customHeight="1">
      <c r="A382" s="121"/>
      <c r="B382" s="107"/>
      <c r="C382" s="108"/>
      <c r="D382" s="42"/>
      <c r="E382" s="43" t="s">
        <v>208</v>
      </c>
      <c r="F382" s="44" t="s">
        <v>280</v>
      </c>
      <c r="G382" s="141">
        <v>2</v>
      </c>
      <c r="H382" s="142">
        <v>15</v>
      </c>
      <c r="I382" s="142">
        <v>60</v>
      </c>
      <c r="J382" s="106">
        <v>40</v>
      </c>
      <c r="K382" s="87">
        <f t="shared" si="20"/>
        <v>1.2</v>
      </c>
      <c r="L382" s="87">
        <f t="shared" si="21"/>
        <v>1.2</v>
      </c>
      <c r="M382" s="46">
        <f t="shared" si="22"/>
        <v>72</v>
      </c>
      <c r="N382" s="351"/>
      <c r="O382" s="351"/>
      <c r="P382" s="351"/>
      <c r="Q382" s="351"/>
      <c r="R382" s="351"/>
      <c r="S382" s="351"/>
      <c r="T382" s="351"/>
      <c r="U382" s="351"/>
      <c r="V382" s="351"/>
      <c r="W382" s="351"/>
      <c r="X382" s="351"/>
      <c r="Y382" s="351"/>
      <c r="Z382" s="351"/>
      <c r="AA382" s="351"/>
      <c r="AB382" s="351"/>
      <c r="AC382" s="351"/>
      <c r="AD382" s="83"/>
    </row>
    <row r="383" spans="1:30" ht="18" customHeight="1">
      <c r="A383" s="121"/>
      <c r="B383" s="107"/>
      <c r="C383" s="108"/>
      <c r="D383" s="42"/>
      <c r="E383" s="43" t="s">
        <v>236</v>
      </c>
      <c r="F383" s="44" t="s">
        <v>404</v>
      </c>
      <c r="G383" s="141">
        <v>2</v>
      </c>
      <c r="H383" s="142">
        <v>30</v>
      </c>
      <c r="I383" s="142">
        <v>0</v>
      </c>
      <c r="J383" s="106">
        <v>40</v>
      </c>
      <c r="K383" s="87">
        <f t="shared" si="20"/>
        <v>1.2</v>
      </c>
      <c r="L383" s="87">
        <f t="shared" si="21"/>
        <v>0</v>
      </c>
      <c r="M383" s="46">
        <f t="shared" si="22"/>
        <v>36</v>
      </c>
      <c r="N383" s="351"/>
      <c r="O383" s="351"/>
      <c r="P383" s="351"/>
      <c r="Q383" s="351"/>
      <c r="R383" s="351"/>
      <c r="S383" s="351"/>
      <c r="T383" s="351"/>
      <c r="U383" s="351"/>
      <c r="V383" s="351"/>
      <c r="W383" s="351"/>
      <c r="X383" s="351"/>
      <c r="Y383" s="351"/>
      <c r="Z383" s="351"/>
      <c r="AA383" s="351"/>
      <c r="AB383" s="351"/>
      <c r="AC383" s="351"/>
      <c r="AD383" s="83"/>
    </row>
    <row r="384" spans="1:30" ht="18" customHeight="1">
      <c r="A384" s="121"/>
      <c r="B384" s="107"/>
      <c r="C384" s="108"/>
      <c r="D384" s="42"/>
      <c r="E384" s="43" t="s">
        <v>392</v>
      </c>
      <c r="F384" s="44" t="s">
        <v>195</v>
      </c>
      <c r="G384" s="141">
        <v>2</v>
      </c>
      <c r="H384" s="142">
        <v>45</v>
      </c>
      <c r="I384" s="142">
        <v>30</v>
      </c>
      <c r="J384" s="106">
        <v>38</v>
      </c>
      <c r="K384" s="87">
        <f t="shared" si="20"/>
        <v>1.2</v>
      </c>
      <c r="L384" s="87">
        <f t="shared" si="21"/>
        <v>1.2</v>
      </c>
      <c r="M384" s="46">
        <f t="shared" si="22"/>
        <v>81</v>
      </c>
      <c r="N384" s="351"/>
      <c r="O384" s="351"/>
      <c r="P384" s="351"/>
      <c r="Q384" s="351"/>
      <c r="R384" s="351"/>
      <c r="S384" s="351"/>
      <c r="T384" s="351"/>
      <c r="U384" s="351"/>
      <c r="V384" s="351"/>
      <c r="W384" s="351"/>
      <c r="X384" s="351"/>
      <c r="Y384" s="351"/>
      <c r="Z384" s="351"/>
      <c r="AA384" s="351"/>
      <c r="AB384" s="351"/>
      <c r="AC384" s="351"/>
      <c r="AD384" s="83"/>
    </row>
    <row r="385" spans="1:30" s="264" customFormat="1" ht="18" customHeight="1">
      <c r="A385" s="121"/>
      <c r="B385" s="107"/>
      <c r="C385" s="108"/>
      <c r="D385" s="42"/>
      <c r="E385" s="43" t="s">
        <v>161</v>
      </c>
      <c r="F385" s="44" t="s">
        <v>453</v>
      </c>
      <c r="G385" s="141">
        <v>2</v>
      </c>
      <c r="H385" s="142">
        <v>30</v>
      </c>
      <c r="I385" s="142">
        <v>60</v>
      </c>
      <c r="J385" s="106">
        <v>45</v>
      </c>
      <c r="K385" s="87">
        <v>1.2</v>
      </c>
      <c r="L385" s="87">
        <v>1.2</v>
      </c>
      <c r="M385" s="46">
        <v>90</v>
      </c>
      <c r="N385" s="351"/>
      <c r="O385" s="351"/>
      <c r="P385" s="351"/>
      <c r="Q385" s="351"/>
      <c r="R385" s="351"/>
      <c r="S385" s="351"/>
      <c r="T385" s="351"/>
      <c r="U385" s="351"/>
      <c r="V385" s="351"/>
      <c r="W385" s="351"/>
      <c r="X385" s="351"/>
      <c r="Y385" s="351"/>
      <c r="Z385" s="351"/>
      <c r="AA385" s="351"/>
      <c r="AB385" s="351"/>
      <c r="AC385" s="351"/>
      <c r="AD385" s="83"/>
    </row>
    <row r="386" spans="1:30" s="206" customFormat="1" ht="18" customHeight="1">
      <c r="A386" s="121"/>
      <c r="B386" s="107"/>
      <c r="C386" s="108"/>
      <c r="D386" s="42"/>
      <c r="E386" s="43" t="s">
        <v>161</v>
      </c>
      <c r="F386" s="44" t="s">
        <v>454</v>
      </c>
      <c r="G386" s="141">
        <v>2</v>
      </c>
      <c r="H386" s="142">
        <v>30</v>
      </c>
      <c r="I386" s="142">
        <v>60</v>
      </c>
      <c r="J386" s="106">
        <v>45</v>
      </c>
      <c r="K386" s="87">
        <v>1.2</v>
      </c>
      <c r="L386" s="87">
        <v>1.2</v>
      </c>
      <c r="M386" s="46">
        <v>90</v>
      </c>
      <c r="N386" s="351"/>
      <c r="O386" s="351"/>
      <c r="P386" s="351"/>
      <c r="Q386" s="351"/>
      <c r="R386" s="351"/>
      <c r="S386" s="351"/>
      <c r="T386" s="351"/>
      <c r="U386" s="351"/>
      <c r="V386" s="351"/>
      <c r="W386" s="351"/>
      <c r="X386" s="351"/>
      <c r="Y386" s="351"/>
      <c r="Z386" s="351"/>
      <c r="AA386" s="351"/>
      <c r="AB386" s="351"/>
      <c r="AC386" s="351"/>
      <c r="AD386" s="83"/>
    </row>
    <row r="387" spans="1:30" ht="18.75" customHeight="1">
      <c r="A387" s="121"/>
      <c r="B387" s="107"/>
      <c r="C387" s="108"/>
      <c r="D387" s="42"/>
      <c r="E387" s="43" t="s">
        <v>161</v>
      </c>
      <c r="F387" s="44" t="s">
        <v>454</v>
      </c>
      <c r="G387" s="141">
        <v>2</v>
      </c>
      <c r="H387" s="142">
        <v>30</v>
      </c>
      <c r="I387" s="142">
        <v>60</v>
      </c>
      <c r="J387" s="106">
        <v>45</v>
      </c>
      <c r="K387" s="87">
        <f t="shared" si="20"/>
        <v>1.2</v>
      </c>
      <c r="L387" s="87">
        <f t="shared" si="21"/>
        <v>1.2</v>
      </c>
      <c r="M387" s="46">
        <f t="shared" si="22"/>
        <v>90</v>
      </c>
      <c r="N387" s="351"/>
      <c r="O387" s="351"/>
      <c r="P387" s="351"/>
      <c r="Q387" s="351"/>
      <c r="R387" s="351"/>
      <c r="S387" s="351"/>
      <c r="T387" s="351"/>
      <c r="U387" s="351"/>
      <c r="V387" s="351"/>
      <c r="W387" s="351"/>
      <c r="X387" s="351"/>
      <c r="Y387" s="351"/>
      <c r="Z387" s="351"/>
      <c r="AA387" s="351"/>
      <c r="AB387" s="351"/>
      <c r="AC387" s="351"/>
      <c r="AD387" s="83"/>
    </row>
    <row r="388" spans="1:30" ht="18" customHeight="1">
      <c r="A388" s="104">
        <v>20</v>
      </c>
      <c r="B388" s="60" t="s">
        <v>114</v>
      </c>
      <c r="C388" s="61" t="s">
        <v>115</v>
      </c>
      <c r="D388" s="42">
        <v>21100010701</v>
      </c>
      <c r="E388" s="43" t="s">
        <v>259</v>
      </c>
      <c r="F388" s="44" t="s">
        <v>216</v>
      </c>
      <c r="G388" s="159">
        <v>1</v>
      </c>
      <c r="H388" s="144">
        <v>30</v>
      </c>
      <c r="I388" s="157">
        <v>30</v>
      </c>
      <c r="J388" s="106">
        <v>22</v>
      </c>
      <c r="K388" s="87">
        <f t="shared" si="20"/>
        <v>1</v>
      </c>
      <c r="L388" s="87">
        <f t="shared" si="21"/>
        <v>1</v>
      </c>
      <c r="M388" s="46">
        <f t="shared" si="22"/>
        <v>52.5</v>
      </c>
      <c r="N388" s="357">
        <v>67.5</v>
      </c>
      <c r="O388" s="352">
        <v>0</v>
      </c>
      <c r="P388" s="350">
        <f>SUM(M388:M409)+N388+O388</f>
        <v>1110.1999999999998</v>
      </c>
      <c r="Q388" s="352">
        <v>0</v>
      </c>
      <c r="R388" s="350">
        <v>45</v>
      </c>
      <c r="S388" s="355">
        <v>450</v>
      </c>
      <c r="T388" s="352">
        <f>450</f>
        <v>450</v>
      </c>
      <c r="U388" s="355">
        <v>112</v>
      </c>
      <c r="V388" s="383">
        <f>112</f>
        <v>112</v>
      </c>
      <c r="W388" s="355">
        <v>56</v>
      </c>
      <c r="X388" s="352">
        <f>56</f>
        <v>56</v>
      </c>
      <c r="Y388" s="350">
        <f>ROUND((P388-T388),1)</f>
        <v>660.2</v>
      </c>
      <c r="Z388" s="397">
        <f>IF(OR(SUM(V388:V409)="",SUM(Q388:Q409)=""),0,IF(OR(SUM(U388:U409)=320,SUM(V388:V409)&gt;0),ROUND((SUM(Q388:Q409)-SUM(V388:V409)),1),0))</f>
        <v>-112</v>
      </c>
      <c r="AA388" s="397">
        <f>IF(OR(SUM(X388:X409)="",SUM(R388:R409)=""),0,IF(OR(SUM(W388:W409)=160,SUM(X388:X409)&gt;0),ROUND((SUM(R388:R409)-SUM(X388:X409)),1),0))</f>
        <v>-11</v>
      </c>
      <c r="AB388" s="398"/>
      <c r="AC388" s="403">
        <f>SUM(Y388:AA409)</f>
        <v>537.20000000000005</v>
      </c>
      <c r="AD388" s="83"/>
    </row>
    <row r="389" spans="1:30" ht="18" customHeight="1">
      <c r="A389" s="90"/>
      <c r="B389" s="107"/>
      <c r="C389" s="108"/>
      <c r="D389" s="42">
        <v>20200010702</v>
      </c>
      <c r="E389" s="43" t="s">
        <v>259</v>
      </c>
      <c r="F389" s="44" t="s">
        <v>237</v>
      </c>
      <c r="G389" s="159">
        <v>1</v>
      </c>
      <c r="H389" s="144">
        <v>30</v>
      </c>
      <c r="I389" s="157">
        <v>30</v>
      </c>
      <c r="J389" s="106">
        <v>38</v>
      </c>
      <c r="K389" s="87">
        <f t="shared" si="20"/>
        <v>1.2</v>
      </c>
      <c r="L389" s="87">
        <f t="shared" si="21"/>
        <v>1.2</v>
      </c>
      <c r="M389" s="46">
        <f t="shared" si="22"/>
        <v>63</v>
      </c>
      <c r="N389" s="348"/>
      <c r="O389" s="348"/>
      <c r="P389" s="348"/>
      <c r="Q389" s="348"/>
      <c r="R389" s="348"/>
      <c r="S389" s="348"/>
      <c r="T389" s="348"/>
      <c r="U389" s="348"/>
      <c r="V389" s="348"/>
      <c r="W389" s="348"/>
      <c r="X389" s="348"/>
      <c r="Y389" s="348"/>
      <c r="Z389" s="348"/>
      <c r="AA389" s="348"/>
      <c r="AB389" s="348"/>
      <c r="AC389" s="348"/>
      <c r="AD389" s="83"/>
    </row>
    <row r="390" spans="1:30" ht="18" customHeight="1">
      <c r="A390" s="90"/>
      <c r="B390" s="107"/>
      <c r="C390" s="108"/>
      <c r="D390" s="42">
        <v>21100010702</v>
      </c>
      <c r="E390" s="43" t="s">
        <v>259</v>
      </c>
      <c r="F390" s="44" t="s">
        <v>260</v>
      </c>
      <c r="G390" s="159">
        <v>1</v>
      </c>
      <c r="H390" s="144">
        <v>30</v>
      </c>
      <c r="I390" s="157">
        <v>30</v>
      </c>
      <c r="J390" s="106">
        <v>53</v>
      </c>
      <c r="K390" s="87">
        <f t="shared" si="20"/>
        <v>1.2</v>
      </c>
      <c r="L390" s="87">
        <f t="shared" si="21"/>
        <v>1.2</v>
      </c>
      <c r="M390" s="46">
        <f t="shared" si="22"/>
        <v>63</v>
      </c>
      <c r="N390" s="348"/>
      <c r="O390" s="348"/>
      <c r="P390" s="348"/>
      <c r="Q390" s="348"/>
      <c r="R390" s="348"/>
      <c r="S390" s="348"/>
      <c r="T390" s="348"/>
      <c r="U390" s="348"/>
      <c r="V390" s="348"/>
      <c r="W390" s="348"/>
      <c r="X390" s="348"/>
      <c r="Y390" s="348"/>
      <c r="Z390" s="348"/>
      <c r="AA390" s="348"/>
      <c r="AB390" s="348"/>
      <c r="AC390" s="348"/>
      <c r="AD390" s="83"/>
    </row>
    <row r="391" spans="1:30" ht="18" customHeight="1">
      <c r="A391" s="90"/>
      <c r="B391" s="107"/>
      <c r="C391" s="108"/>
      <c r="D391" s="42">
        <v>50600115601</v>
      </c>
      <c r="E391" s="43" t="s">
        <v>261</v>
      </c>
      <c r="F391" s="44" t="s">
        <v>262</v>
      </c>
      <c r="G391" s="159">
        <v>1</v>
      </c>
      <c r="H391" s="144">
        <v>18</v>
      </c>
      <c r="I391" s="157"/>
      <c r="J391" s="106">
        <v>63</v>
      </c>
      <c r="K391" s="87">
        <f t="shared" si="20"/>
        <v>1.3</v>
      </c>
      <c r="L391" s="87">
        <f t="shared" si="21"/>
        <v>0</v>
      </c>
      <c r="M391" s="46">
        <f t="shared" si="22"/>
        <v>23.4</v>
      </c>
      <c r="N391" s="348"/>
      <c r="O391" s="348"/>
      <c r="P391" s="348"/>
      <c r="Q391" s="348"/>
      <c r="R391" s="348"/>
      <c r="S391" s="348"/>
      <c r="T391" s="348"/>
      <c r="U391" s="348"/>
      <c r="V391" s="348"/>
      <c r="W391" s="348"/>
      <c r="X391" s="348"/>
      <c r="Y391" s="348"/>
      <c r="Z391" s="348"/>
      <c r="AA391" s="348"/>
      <c r="AB391" s="348"/>
      <c r="AC391" s="348"/>
      <c r="AD391" s="83"/>
    </row>
    <row r="392" spans="1:30" ht="18" customHeight="1">
      <c r="A392" s="90"/>
      <c r="B392" s="107"/>
      <c r="C392" s="108"/>
      <c r="D392" s="42">
        <v>50600115601</v>
      </c>
      <c r="E392" s="43" t="s">
        <v>263</v>
      </c>
      <c r="F392" s="44" t="s">
        <v>264</v>
      </c>
      <c r="G392" s="159">
        <v>1</v>
      </c>
      <c r="H392" s="144"/>
      <c r="I392" s="157">
        <v>57</v>
      </c>
      <c r="J392" s="106">
        <v>27</v>
      </c>
      <c r="K392" s="87">
        <f t="shared" si="20"/>
        <v>0</v>
      </c>
      <c r="L392" s="87">
        <f t="shared" si="21"/>
        <v>1</v>
      </c>
      <c r="M392" s="46">
        <f t="shared" si="22"/>
        <v>42.8</v>
      </c>
      <c r="N392" s="348"/>
      <c r="O392" s="348"/>
      <c r="P392" s="348"/>
      <c r="Q392" s="348"/>
      <c r="R392" s="348"/>
      <c r="S392" s="348"/>
      <c r="T392" s="348"/>
      <c r="U392" s="348"/>
      <c r="V392" s="348"/>
      <c r="W392" s="348"/>
      <c r="X392" s="348"/>
      <c r="Y392" s="348"/>
      <c r="Z392" s="348"/>
      <c r="AA392" s="348"/>
      <c r="AB392" s="348"/>
      <c r="AC392" s="348"/>
      <c r="AD392" s="83"/>
    </row>
    <row r="393" spans="1:30" ht="18" customHeight="1">
      <c r="A393" s="90"/>
      <c r="B393" s="109"/>
      <c r="C393" s="108"/>
      <c r="D393" s="42">
        <v>50600115601</v>
      </c>
      <c r="E393" s="43" t="s">
        <v>263</v>
      </c>
      <c r="F393" s="44" t="s">
        <v>265</v>
      </c>
      <c r="G393" s="159">
        <v>1</v>
      </c>
      <c r="H393" s="144"/>
      <c r="I393" s="157">
        <v>57</v>
      </c>
      <c r="J393" s="106">
        <v>36</v>
      </c>
      <c r="K393" s="87">
        <f t="shared" si="20"/>
        <v>0</v>
      </c>
      <c r="L393" s="87">
        <f t="shared" si="21"/>
        <v>1.2</v>
      </c>
      <c r="M393" s="46">
        <f t="shared" si="22"/>
        <v>51.3</v>
      </c>
      <c r="N393" s="348"/>
      <c r="O393" s="348"/>
      <c r="P393" s="348"/>
      <c r="Q393" s="348"/>
      <c r="R393" s="348"/>
      <c r="S393" s="348"/>
      <c r="T393" s="348"/>
      <c r="U393" s="348"/>
      <c r="V393" s="348"/>
      <c r="W393" s="348"/>
      <c r="X393" s="348"/>
      <c r="Y393" s="348"/>
      <c r="Z393" s="348"/>
      <c r="AA393" s="348"/>
      <c r="AB393" s="348"/>
      <c r="AC393" s="348"/>
      <c r="AD393" s="83"/>
    </row>
    <row r="394" spans="1:30" ht="18" customHeight="1">
      <c r="A394" s="90"/>
      <c r="B394" s="107"/>
      <c r="C394" s="108"/>
      <c r="D394" s="42">
        <v>71400119917</v>
      </c>
      <c r="E394" s="43" t="s">
        <v>161</v>
      </c>
      <c r="F394" s="44" t="s">
        <v>266</v>
      </c>
      <c r="G394" s="159">
        <v>1</v>
      </c>
      <c r="H394" s="144">
        <v>30</v>
      </c>
      <c r="I394" s="157">
        <v>60</v>
      </c>
      <c r="J394" s="106">
        <v>47</v>
      </c>
      <c r="K394" s="87">
        <f t="shared" si="20"/>
        <v>1.2</v>
      </c>
      <c r="L394" s="87">
        <f t="shared" si="21"/>
        <v>1.2</v>
      </c>
      <c r="M394" s="46">
        <f t="shared" si="22"/>
        <v>90</v>
      </c>
      <c r="N394" s="348"/>
      <c r="O394" s="348"/>
      <c r="P394" s="348"/>
      <c r="Q394" s="348"/>
      <c r="R394" s="348"/>
      <c r="S394" s="348"/>
      <c r="T394" s="348"/>
      <c r="U394" s="348"/>
      <c r="V394" s="348"/>
      <c r="W394" s="348"/>
      <c r="X394" s="348"/>
      <c r="Y394" s="348"/>
      <c r="Z394" s="348"/>
      <c r="AA394" s="348"/>
      <c r="AB394" s="348"/>
      <c r="AC394" s="348"/>
      <c r="AD394" s="83"/>
    </row>
    <row r="395" spans="1:30" ht="18" customHeight="1">
      <c r="A395" s="121"/>
      <c r="B395" s="107"/>
      <c r="C395" s="108"/>
      <c r="D395" s="42">
        <v>20400156801</v>
      </c>
      <c r="E395" s="43" t="s">
        <v>267</v>
      </c>
      <c r="F395" s="44" t="s">
        <v>248</v>
      </c>
      <c r="G395" s="159">
        <v>1</v>
      </c>
      <c r="H395" s="144">
        <v>15</v>
      </c>
      <c r="I395" s="157">
        <v>60</v>
      </c>
      <c r="J395" s="106">
        <v>13</v>
      </c>
      <c r="K395" s="87">
        <f t="shared" si="20"/>
        <v>1</v>
      </c>
      <c r="L395" s="87">
        <f t="shared" si="21"/>
        <v>1</v>
      </c>
      <c r="M395" s="46">
        <f t="shared" si="22"/>
        <v>60</v>
      </c>
      <c r="N395" s="351"/>
      <c r="O395" s="351"/>
      <c r="P395" s="351"/>
      <c r="Q395" s="351"/>
      <c r="R395" s="351"/>
      <c r="S395" s="351"/>
      <c r="T395" s="351"/>
      <c r="U395" s="351"/>
      <c r="V395" s="351"/>
      <c r="W395" s="351"/>
      <c r="X395" s="351"/>
      <c r="Y395" s="351"/>
      <c r="Z395" s="351"/>
      <c r="AA395" s="351"/>
      <c r="AB395" s="351"/>
      <c r="AC395" s="351"/>
      <c r="AD395" s="83"/>
    </row>
    <row r="396" spans="1:30" ht="18" customHeight="1">
      <c r="A396" s="121"/>
      <c r="B396" s="107"/>
      <c r="C396" s="108"/>
      <c r="D396" s="42">
        <v>21100150901</v>
      </c>
      <c r="E396" s="207" t="s">
        <v>190</v>
      </c>
      <c r="F396" s="208" t="s">
        <v>216</v>
      </c>
      <c r="G396" s="218">
        <v>1</v>
      </c>
      <c r="H396" s="216"/>
      <c r="I396" s="217">
        <v>45</v>
      </c>
      <c r="J396" s="212">
        <v>22</v>
      </c>
      <c r="K396" s="87">
        <f t="shared" ref="K396:K459" si="23">IF(OR(LEFT(E396,2)="ĐA",LEFT(E396,2)="DA",LEFT(E396,5)="Đồ án",LEFT(E396,5)="Đồán ",LEFT(E396,9)="Sinh hoạt",LEFT(E396,9)="sinh hoạt",LEFT(E396,6)="Cố vấn",LEFT(E396,6)="cố vấn",LEFT(E396,4)="cvht",LEFT(E396,4)="CVHT",LEFT(E396,4)="shcn",LEFT(E396,4)="SHCN"),0,(IF(AND(H396&gt;0,J396&gt;0),IF(J396&gt;60,1.3,IF(J396&gt;35,1.2,1)),0)))</f>
        <v>0</v>
      </c>
      <c r="L396" s="87">
        <f t="shared" ref="L396:L459" si="24">IF(OR(LEFT(E396,2)="ĐA",LEFT(E396,2)="DA",LEFT(E396,5)="Đồ án",LEFT(E396,5)="Đồán "),0,IF(AND(J396&gt;0,I396&gt;0),IF(AND(OR(LEFT(E396,4)="GDQP",LEFT(E396,4)="gdqp",LEFT(E396,19)="Giáo dục quốc phòng"),J396&gt;50),1.3,IF(J396&gt;35,1.2,IF(J396&gt;29,1.1,1))),0))</f>
        <v>0</v>
      </c>
      <c r="M396" s="46">
        <f t="shared" ref="M396:M459" si="25">ROUND(IF(OR(LEFT(E396,2)="ĐA",LEFT(E396,2)="DA",LEFT(E396,5)="Đồ án",LEFT(E396,5)="Đồán "),J396*0.5,(IF(H396&gt;0,H396*K396,"0")+IF(I396&gt;0,(I396*0.75)*L396,"0"))),1)</f>
        <v>11</v>
      </c>
      <c r="N396" s="351"/>
      <c r="O396" s="351"/>
      <c r="P396" s="351"/>
      <c r="Q396" s="351"/>
      <c r="R396" s="351"/>
      <c r="S396" s="351"/>
      <c r="T396" s="351"/>
      <c r="U396" s="351"/>
      <c r="V396" s="351"/>
      <c r="W396" s="351"/>
      <c r="X396" s="351"/>
      <c r="Y396" s="351"/>
      <c r="Z396" s="351"/>
      <c r="AA396" s="351"/>
      <c r="AB396" s="351"/>
      <c r="AC396" s="351"/>
      <c r="AD396" s="83"/>
    </row>
    <row r="397" spans="1:30" ht="18" customHeight="1">
      <c r="A397" s="121"/>
      <c r="B397" s="107"/>
      <c r="C397" s="108"/>
      <c r="D397" s="42"/>
      <c r="E397" s="43" t="s">
        <v>218</v>
      </c>
      <c r="F397" s="184" t="s">
        <v>300</v>
      </c>
      <c r="G397" s="159"/>
      <c r="H397" s="144"/>
      <c r="I397" s="157"/>
      <c r="J397" s="106"/>
      <c r="K397" s="87">
        <f t="shared" si="23"/>
        <v>0</v>
      </c>
      <c r="L397" s="87">
        <f t="shared" si="24"/>
        <v>0</v>
      </c>
      <c r="M397" s="46">
        <f t="shared" si="25"/>
        <v>0</v>
      </c>
      <c r="N397" s="351"/>
      <c r="O397" s="351"/>
      <c r="P397" s="351"/>
      <c r="Q397" s="351"/>
      <c r="R397" s="351"/>
      <c r="S397" s="351"/>
      <c r="T397" s="351"/>
      <c r="U397" s="351"/>
      <c r="V397" s="351"/>
      <c r="W397" s="351"/>
      <c r="X397" s="351"/>
      <c r="Y397" s="351"/>
      <c r="Z397" s="351"/>
      <c r="AA397" s="351"/>
      <c r="AB397" s="351"/>
      <c r="AC397" s="351"/>
      <c r="AD397" s="83"/>
    </row>
    <row r="398" spans="1:30" ht="18" customHeight="1">
      <c r="A398" s="121"/>
      <c r="B398" s="107"/>
      <c r="C398" s="108"/>
      <c r="D398" s="42"/>
      <c r="E398" s="43" t="s">
        <v>414</v>
      </c>
      <c r="F398" s="44" t="s">
        <v>415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3"/>
        <v>1.2</v>
      </c>
      <c r="L398" s="87">
        <f t="shared" si="24"/>
        <v>1.2</v>
      </c>
      <c r="M398" s="46">
        <f t="shared" si="25"/>
        <v>63</v>
      </c>
      <c r="N398" s="351"/>
      <c r="O398" s="351"/>
      <c r="P398" s="351"/>
      <c r="Q398" s="351"/>
      <c r="R398" s="351"/>
      <c r="S398" s="351"/>
      <c r="T398" s="351"/>
      <c r="U398" s="351"/>
      <c r="V398" s="351"/>
      <c r="W398" s="351"/>
      <c r="X398" s="351"/>
      <c r="Y398" s="351"/>
      <c r="Z398" s="351"/>
      <c r="AA398" s="351"/>
      <c r="AB398" s="351"/>
      <c r="AC398" s="351"/>
      <c r="AD398" s="83"/>
    </row>
    <row r="399" spans="1:30" ht="18" customHeight="1">
      <c r="A399" s="90"/>
      <c r="B399" s="107"/>
      <c r="C399" s="108"/>
      <c r="D399" s="42"/>
      <c r="E399" s="43" t="s">
        <v>414</v>
      </c>
      <c r="F399" s="44" t="s">
        <v>300</v>
      </c>
      <c r="G399" s="159">
        <v>2</v>
      </c>
      <c r="H399" s="144">
        <v>30</v>
      </c>
      <c r="I399" s="157">
        <v>30</v>
      </c>
      <c r="J399" s="106">
        <v>40</v>
      </c>
      <c r="K399" s="87">
        <f t="shared" si="23"/>
        <v>1.2</v>
      </c>
      <c r="L399" s="87">
        <f t="shared" si="24"/>
        <v>1.2</v>
      </c>
      <c r="M399" s="46">
        <f t="shared" si="25"/>
        <v>63</v>
      </c>
      <c r="N399" s="348"/>
      <c r="O399" s="348"/>
      <c r="P399" s="348"/>
      <c r="Q399" s="348"/>
      <c r="R399" s="348"/>
      <c r="S399" s="348"/>
      <c r="T399" s="348"/>
      <c r="U399" s="348"/>
      <c r="V399" s="348"/>
      <c r="W399" s="348"/>
      <c r="X399" s="348"/>
      <c r="Y399" s="348"/>
      <c r="Z399" s="348"/>
      <c r="AA399" s="348"/>
      <c r="AB399" s="348"/>
      <c r="AC399" s="348"/>
      <c r="AD399" s="83"/>
    </row>
    <row r="400" spans="1:30" ht="18" customHeight="1">
      <c r="A400" s="90"/>
      <c r="B400" s="107"/>
      <c r="C400" s="108"/>
      <c r="D400" s="42"/>
      <c r="E400" s="43" t="s">
        <v>416</v>
      </c>
      <c r="F400" s="44" t="s">
        <v>415</v>
      </c>
      <c r="G400" s="159">
        <v>2</v>
      </c>
      <c r="H400" s="144">
        <v>30</v>
      </c>
      <c r="I400" s="157">
        <v>30</v>
      </c>
      <c r="J400" s="106">
        <v>40</v>
      </c>
      <c r="K400" s="87">
        <f t="shared" si="23"/>
        <v>1.2</v>
      </c>
      <c r="L400" s="87">
        <f t="shared" si="24"/>
        <v>1.2</v>
      </c>
      <c r="M400" s="46">
        <f t="shared" si="25"/>
        <v>63</v>
      </c>
      <c r="N400" s="348"/>
      <c r="O400" s="348"/>
      <c r="P400" s="348"/>
      <c r="Q400" s="348"/>
      <c r="R400" s="348"/>
      <c r="S400" s="348"/>
      <c r="T400" s="348"/>
      <c r="U400" s="348"/>
      <c r="V400" s="348"/>
      <c r="W400" s="348"/>
      <c r="X400" s="348"/>
      <c r="Y400" s="348"/>
      <c r="Z400" s="348"/>
      <c r="AA400" s="348"/>
      <c r="AB400" s="348"/>
      <c r="AC400" s="348"/>
      <c r="AD400" s="83"/>
    </row>
    <row r="401" spans="1:30" ht="18" customHeight="1">
      <c r="A401" s="90"/>
      <c r="B401" s="107"/>
      <c r="C401" s="108"/>
      <c r="D401" s="42"/>
      <c r="E401" s="43" t="s">
        <v>416</v>
      </c>
      <c r="F401" s="44" t="s">
        <v>300</v>
      </c>
      <c r="G401" s="159">
        <v>2</v>
      </c>
      <c r="H401" s="144">
        <v>30</v>
      </c>
      <c r="I401" s="157">
        <v>30</v>
      </c>
      <c r="J401" s="106">
        <v>40</v>
      </c>
      <c r="K401" s="87">
        <f t="shared" si="23"/>
        <v>1.2</v>
      </c>
      <c r="L401" s="87">
        <f t="shared" si="24"/>
        <v>1.2</v>
      </c>
      <c r="M401" s="46">
        <f t="shared" si="25"/>
        <v>63</v>
      </c>
      <c r="N401" s="348"/>
      <c r="O401" s="348"/>
      <c r="P401" s="348"/>
      <c r="Q401" s="348"/>
      <c r="R401" s="348"/>
      <c r="S401" s="348"/>
      <c r="T401" s="348"/>
      <c r="U401" s="348"/>
      <c r="V401" s="348"/>
      <c r="W401" s="348"/>
      <c r="X401" s="348"/>
      <c r="Y401" s="348"/>
      <c r="Z401" s="348"/>
      <c r="AA401" s="348"/>
      <c r="AB401" s="348"/>
      <c r="AC401" s="348"/>
      <c r="AD401" s="83"/>
    </row>
    <row r="402" spans="1:30" ht="18" customHeight="1">
      <c r="A402" s="90"/>
      <c r="B402" s="63"/>
      <c r="C402" s="108"/>
      <c r="D402" s="42"/>
      <c r="E402" s="43" t="s">
        <v>417</v>
      </c>
      <c r="F402" s="44" t="s">
        <v>159</v>
      </c>
      <c r="G402" s="159">
        <v>2</v>
      </c>
      <c r="H402" s="144">
        <v>15</v>
      </c>
      <c r="I402" s="157">
        <v>30</v>
      </c>
      <c r="J402" s="106">
        <v>40</v>
      </c>
      <c r="K402" s="87">
        <f t="shared" si="23"/>
        <v>1.2</v>
      </c>
      <c r="L402" s="87">
        <f t="shared" si="24"/>
        <v>1.2</v>
      </c>
      <c r="M402" s="46">
        <f t="shared" si="25"/>
        <v>45</v>
      </c>
      <c r="N402" s="348"/>
      <c r="O402" s="348"/>
      <c r="P402" s="348"/>
      <c r="Q402" s="348"/>
      <c r="R402" s="348"/>
      <c r="S402" s="348"/>
      <c r="T402" s="348"/>
      <c r="U402" s="348"/>
      <c r="V402" s="348"/>
      <c r="W402" s="348"/>
      <c r="X402" s="348"/>
      <c r="Y402" s="348"/>
      <c r="Z402" s="348"/>
      <c r="AA402" s="348"/>
      <c r="AB402" s="348"/>
      <c r="AC402" s="348"/>
      <c r="AD402" s="83"/>
    </row>
    <row r="403" spans="1:30" ht="18" customHeight="1">
      <c r="A403" s="90"/>
      <c r="B403" s="63"/>
      <c r="C403" s="108"/>
      <c r="D403" s="42"/>
      <c r="E403" s="43" t="s">
        <v>419</v>
      </c>
      <c r="F403" s="44" t="s">
        <v>159</v>
      </c>
      <c r="G403" s="159">
        <v>2</v>
      </c>
      <c r="H403" s="144"/>
      <c r="I403" s="157">
        <v>15</v>
      </c>
      <c r="J403" s="106">
        <v>40</v>
      </c>
      <c r="K403" s="87">
        <f t="shared" si="23"/>
        <v>0</v>
      </c>
      <c r="L403" s="87">
        <f t="shared" si="24"/>
        <v>1.2</v>
      </c>
      <c r="M403" s="46">
        <f t="shared" si="25"/>
        <v>13.5</v>
      </c>
      <c r="N403" s="348"/>
      <c r="O403" s="348"/>
      <c r="P403" s="348"/>
      <c r="Q403" s="348"/>
      <c r="R403" s="348"/>
      <c r="S403" s="348"/>
      <c r="T403" s="348"/>
      <c r="U403" s="348"/>
      <c r="V403" s="348"/>
      <c r="W403" s="348"/>
      <c r="X403" s="348"/>
      <c r="Y403" s="348"/>
      <c r="Z403" s="348"/>
      <c r="AA403" s="348"/>
      <c r="AB403" s="348"/>
      <c r="AC403" s="348"/>
      <c r="AD403" s="83"/>
    </row>
    <row r="404" spans="1:30" ht="18" customHeight="1">
      <c r="A404" s="90"/>
      <c r="B404" s="63"/>
      <c r="C404" s="108"/>
      <c r="D404" s="42"/>
      <c r="E404" s="43" t="s">
        <v>420</v>
      </c>
      <c r="F404" s="44" t="s">
        <v>262</v>
      </c>
      <c r="G404" s="159">
        <v>2</v>
      </c>
      <c r="H404" s="144">
        <v>33</v>
      </c>
      <c r="I404" s="157"/>
      <c r="J404" s="106">
        <v>60</v>
      </c>
      <c r="K404" s="87">
        <f t="shared" si="23"/>
        <v>1.2</v>
      </c>
      <c r="L404" s="87">
        <f t="shared" si="24"/>
        <v>0</v>
      </c>
      <c r="M404" s="46">
        <f t="shared" si="25"/>
        <v>39.6</v>
      </c>
      <c r="N404" s="348"/>
      <c r="O404" s="348"/>
      <c r="P404" s="348"/>
      <c r="Q404" s="348"/>
      <c r="R404" s="348"/>
      <c r="S404" s="348"/>
      <c r="T404" s="348"/>
      <c r="U404" s="348"/>
      <c r="V404" s="348"/>
      <c r="W404" s="348"/>
      <c r="X404" s="348"/>
      <c r="Y404" s="348"/>
      <c r="Z404" s="348"/>
      <c r="AA404" s="348"/>
      <c r="AB404" s="348"/>
      <c r="AC404" s="348"/>
      <c r="AD404" s="83"/>
    </row>
    <row r="405" spans="1:30" s="225" customFormat="1" ht="18" customHeight="1">
      <c r="A405" s="121"/>
      <c r="B405" s="63"/>
      <c r="C405" s="108"/>
      <c r="D405" s="42"/>
      <c r="E405" s="43" t="s">
        <v>501</v>
      </c>
      <c r="F405" s="44" t="s">
        <v>411</v>
      </c>
      <c r="G405" s="159">
        <v>2</v>
      </c>
      <c r="H405" s="144"/>
      <c r="I405" s="157">
        <v>27</v>
      </c>
      <c r="J405" s="106">
        <v>30</v>
      </c>
      <c r="K405" s="87">
        <f t="shared" si="23"/>
        <v>0</v>
      </c>
      <c r="L405" s="87">
        <f t="shared" si="24"/>
        <v>1.1000000000000001</v>
      </c>
      <c r="M405" s="46">
        <f t="shared" si="25"/>
        <v>22.3</v>
      </c>
      <c r="N405" s="351"/>
      <c r="O405" s="351"/>
      <c r="P405" s="351"/>
      <c r="Q405" s="351"/>
      <c r="R405" s="351"/>
      <c r="S405" s="351"/>
      <c r="T405" s="351"/>
      <c r="U405" s="351"/>
      <c r="V405" s="351"/>
      <c r="W405" s="351"/>
      <c r="X405" s="351"/>
      <c r="Y405" s="351"/>
      <c r="Z405" s="351"/>
      <c r="AA405" s="351"/>
      <c r="AB405" s="351"/>
      <c r="AC405" s="351"/>
      <c r="AD405" s="83"/>
    </row>
    <row r="406" spans="1:30" ht="18" customHeight="1">
      <c r="A406" s="90"/>
      <c r="B406" s="63"/>
      <c r="C406" s="108"/>
      <c r="D406" s="42"/>
      <c r="E406" s="43" t="s">
        <v>502</v>
      </c>
      <c r="F406" s="44" t="s">
        <v>411</v>
      </c>
      <c r="G406" s="159">
        <v>2</v>
      </c>
      <c r="H406" s="144"/>
      <c r="I406" s="157">
        <v>27</v>
      </c>
      <c r="J406" s="106">
        <v>30</v>
      </c>
      <c r="K406" s="87">
        <f t="shared" si="23"/>
        <v>0</v>
      </c>
      <c r="L406" s="87">
        <f t="shared" si="24"/>
        <v>1.1000000000000001</v>
      </c>
      <c r="M406" s="46">
        <f t="shared" si="25"/>
        <v>22.3</v>
      </c>
      <c r="N406" s="348"/>
      <c r="O406" s="348"/>
      <c r="P406" s="348"/>
      <c r="Q406" s="348"/>
      <c r="R406" s="348"/>
      <c r="S406" s="348"/>
      <c r="T406" s="348"/>
      <c r="U406" s="348"/>
      <c r="V406" s="348"/>
      <c r="W406" s="348"/>
      <c r="X406" s="348"/>
      <c r="Y406" s="348"/>
      <c r="Z406" s="348"/>
      <c r="AA406" s="348"/>
      <c r="AB406" s="348"/>
      <c r="AC406" s="348"/>
      <c r="AD406" s="83"/>
    </row>
    <row r="407" spans="1:30" s="206" customFormat="1" ht="18" customHeight="1">
      <c r="A407" s="121"/>
      <c r="B407" s="63"/>
      <c r="C407" s="108"/>
      <c r="D407" s="42"/>
      <c r="E407" s="43" t="s">
        <v>161</v>
      </c>
      <c r="F407" s="44" t="s">
        <v>521</v>
      </c>
      <c r="G407" s="159">
        <v>2</v>
      </c>
      <c r="H407" s="144">
        <v>30</v>
      </c>
      <c r="I407" s="157">
        <v>60</v>
      </c>
      <c r="J407" s="106">
        <v>40</v>
      </c>
      <c r="K407" s="87">
        <f t="shared" si="23"/>
        <v>1.2</v>
      </c>
      <c r="L407" s="87">
        <f t="shared" si="24"/>
        <v>1.2</v>
      </c>
      <c r="M407" s="46">
        <f t="shared" si="25"/>
        <v>90</v>
      </c>
      <c r="N407" s="351"/>
      <c r="O407" s="351"/>
      <c r="P407" s="351"/>
      <c r="Q407" s="351"/>
      <c r="R407" s="351"/>
      <c r="S407" s="351"/>
      <c r="T407" s="351"/>
      <c r="U407" s="351"/>
      <c r="V407" s="351"/>
      <c r="W407" s="351"/>
      <c r="X407" s="351"/>
      <c r="Y407" s="351"/>
      <c r="Z407" s="351"/>
      <c r="AA407" s="351"/>
      <c r="AB407" s="351"/>
      <c r="AC407" s="351"/>
      <c r="AD407" s="83"/>
    </row>
    <row r="408" spans="1:30" s="225" customFormat="1" ht="18" customHeight="1">
      <c r="A408" s="121"/>
      <c r="B408" s="63"/>
      <c r="C408" s="108"/>
      <c r="D408" s="42"/>
      <c r="E408" s="43" t="s">
        <v>161</v>
      </c>
      <c r="F408" s="44" t="s">
        <v>455</v>
      </c>
      <c r="G408" s="159">
        <v>2</v>
      </c>
      <c r="H408" s="144">
        <v>30</v>
      </c>
      <c r="I408" s="157">
        <v>60</v>
      </c>
      <c r="J408" s="106">
        <v>40</v>
      </c>
      <c r="K408" s="87">
        <f t="shared" si="23"/>
        <v>1.2</v>
      </c>
      <c r="L408" s="87">
        <f t="shared" si="24"/>
        <v>1.2</v>
      </c>
      <c r="M408" s="46">
        <f t="shared" si="25"/>
        <v>90</v>
      </c>
      <c r="N408" s="351"/>
      <c r="O408" s="351"/>
      <c r="P408" s="351"/>
      <c r="Q408" s="351"/>
      <c r="R408" s="351"/>
      <c r="S408" s="351"/>
      <c r="T408" s="351"/>
      <c r="U408" s="351"/>
      <c r="V408" s="351"/>
      <c r="W408" s="351"/>
      <c r="X408" s="351"/>
      <c r="Y408" s="351"/>
      <c r="Z408" s="351"/>
      <c r="AA408" s="351"/>
      <c r="AB408" s="351"/>
      <c r="AC408" s="351"/>
      <c r="AD408" s="83"/>
    </row>
    <row r="409" spans="1:30" ht="18" customHeight="1">
      <c r="A409" s="90"/>
      <c r="B409" s="107"/>
      <c r="C409" s="108"/>
      <c r="D409" s="42"/>
      <c r="E409" s="237" t="s">
        <v>393</v>
      </c>
      <c r="F409" s="238" t="s">
        <v>216</v>
      </c>
      <c r="G409" s="248">
        <v>1</v>
      </c>
      <c r="H409" s="240"/>
      <c r="I409" s="241"/>
      <c r="J409" s="242">
        <v>22</v>
      </c>
      <c r="K409" s="87">
        <f t="shared" si="23"/>
        <v>0</v>
      </c>
      <c r="L409" s="87">
        <f t="shared" si="24"/>
        <v>0</v>
      </c>
      <c r="M409" s="46">
        <f t="shared" si="25"/>
        <v>11</v>
      </c>
      <c r="N409" s="348"/>
      <c r="O409" s="348"/>
      <c r="P409" s="348"/>
      <c r="Q409" s="348"/>
      <c r="R409" s="348"/>
      <c r="S409" s="348"/>
      <c r="T409" s="348"/>
      <c r="U409" s="348"/>
      <c r="V409" s="348"/>
      <c r="W409" s="348"/>
      <c r="X409" s="348"/>
      <c r="Y409" s="348"/>
      <c r="Z409" s="348"/>
      <c r="AA409" s="348"/>
      <c r="AB409" s="348"/>
      <c r="AC409" s="348"/>
      <c r="AD409" s="83"/>
    </row>
    <row r="410" spans="1:30" ht="18" customHeight="1">
      <c r="A410" s="104">
        <v>21</v>
      </c>
      <c r="B410" s="60" t="s">
        <v>82</v>
      </c>
      <c r="C410" s="61" t="s">
        <v>116</v>
      </c>
      <c r="D410" s="42">
        <v>20200010701</v>
      </c>
      <c r="E410" s="43" t="s">
        <v>259</v>
      </c>
      <c r="F410" s="44" t="s">
        <v>202</v>
      </c>
      <c r="G410" s="170">
        <v>1</v>
      </c>
      <c r="H410" s="144">
        <v>30</v>
      </c>
      <c r="I410" s="157">
        <v>30</v>
      </c>
      <c r="J410" s="106">
        <v>37</v>
      </c>
      <c r="K410" s="87">
        <f t="shared" si="23"/>
        <v>1.2</v>
      </c>
      <c r="L410" s="87">
        <f t="shared" si="24"/>
        <v>1.2</v>
      </c>
      <c r="M410" s="46">
        <f t="shared" si="25"/>
        <v>63</v>
      </c>
      <c r="N410" s="357">
        <f>112.5+67.5-4.5</f>
        <v>175.5</v>
      </c>
      <c r="O410" s="352">
        <v>0</v>
      </c>
      <c r="P410" s="350">
        <f>SUM(M410:M434)+N410+O410</f>
        <v>1117.4000000000001</v>
      </c>
      <c r="Q410" s="352">
        <v>42.9</v>
      </c>
      <c r="R410" s="350">
        <v>56</v>
      </c>
      <c r="S410" s="355">
        <v>450</v>
      </c>
      <c r="T410" s="352">
        <v>450</v>
      </c>
      <c r="U410" s="355">
        <v>112</v>
      </c>
      <c r="V410" s="383">
        <v>112</v>
      </c>
      <c r="W410" s="355">
        <v>56</v>
      </c>
      <c r="X410" s="352">
        <v>56</v>
      </c>
      <c r="Y410" s="350">
        <f>ROUND((P410-T410),1)</f>
        <v>667.4</v>
      </c>
      <c r="Z410" s="397">
        <f>IF(OR(SUM(V410:V434)="",SUM(Q410:Q434)=""),0,IF(OR(SUM(U410:U434)=320,SUM(V410:V434)&gt;0),ROUND((SUM(Q410:Q434)-SUM(V410:V434)),1),0))</f>
        <v>-69.099999999999994</v>
      </c>
      <c r="AA410" s="397">
        <f>IF(OR(SUM(X410:X434)="",SUM(R410:R434)=""),0,IF(OR(SUM(W410:W434)=160,SUM(X410:X434)&gt;0),ROUND((SUM(R410:R434)-SUM(X410:X434)),1),0))</f>
        <v>0</v>
      </c>
      <c r="AB410" s="398"/>
      <c r="AC410" s="403">
        <f>SUM(Y410:AA434)</f>
        <v>598.29999999999995</v>
      </c>
      <c r="AD410" s="83"/>
    </row>
    <row r="411" spans="1:30" ht="18" customHeight="1">
      <c r="A411" s="90"/>
      <c r="B411" s="107"/>
      <c r="C411" s="108"/>
      <c r="D411" s="42">
        <v>20400156701</v>
      </c>
      <c r="E411" s="43" t="s">
        <v>307</v>
      </c>
      <c r="F411" s="44" t="s">
        <v>248</v>
      </c>
      <c r="G411" s="170">
        <v>1</v>
      </c>
      <c r="H411" s="144">
        <v>15</v>
      </c>
      <c r="I411" s="157">
        <v>60</v>
      </c>
      <c r="J411" s="106">
        <v>13</v>
      </c>
      <c r="K411" s="87">
        <f t="shared" si="23"/>
        <v>1</v>
      </c>
      <c r="L411" s="87">
        <f t="shared" si="24"/>
        <v>1</v>
      </c>
      <c r="M411" s="46">
        <f t="shared" si="25"/>
        <v>60</v>
      </c>
      <c r="N411" s="348"/>
      <c r="O411" s="348"/>
      <c r="P411" s="348"/>
      <c r="Q411" s="348"/>
      <c r="R411" s="348"/>
      <c r="S411" s="348"/>
      <c r="T411" s="348"/>
      <c r="U411" s="348"/>
      <c r="V411" s="348"/>
      <c r="W411" s="348"/>
      <c r="X411" s="348"/>
      <c r="Y411" s="348"/>
      <c r="Z411" s="348"/>
      <c r="AA411" s="348"/>
      <c r="AB411" s="348"/>
      <c r="AC411" s="348"/>
      <c r="AD411" s="83"/>
    </row>
    <row r="412" spans="1:30" ht="18" customHeight="1">
      <c r="A412" s="90"/>
      <c r="B412" s="107"/>
      <c r="C412" s="108"/>
      <c r="D412" s="42">
        <v>21100110901</v>
      </c>
      <c r="E412" s="43" t="s">
        <v>308</v>
      </c>
      <c r="F412" s="44" t="s">
        <v>260</v>
      </c>
      <c r="G412" s="170">
        <v>1</v>
      </c>
      <c r="H412" s="144">
        <v>30</v>
      </c>
      <c r="I412" s="157">
        <v>30</v>
      </c>
      <c r="J412" s="106">
        <v>53</v>
      </c>
      <c r="K412" s="87">
        <f t="shared" si="23"/>
        <v>1.2</v>
      </c>
      <c r="L412" s="87">
        <f t="shared" si="24"/>
        <v>1.2</v>
      </c>
      <c r="M412" s="46">
        <f t="shared" si="25"/>
        <v>63</v>
      </c>
      <c r="N412" s="348"/>
      <c r="O412" s="348"/>
      <c r="P412" s="348"/>
      <c r="Q412" s="348"/>
      <c r="R412" s="348"/>
      <c r="S412" s="348"/>
      <c r="T412" s="348"/>
      <c r="U412" s="348"/>
      <c r="V412" s="348"/>
      <c r="W412" s="348"/>
      <c r="X412" s="348"/>
      <c r="Y412" s="348"/>
      <c r="Z412" s="348"/>
      <c r="AA412" s="348"/>
      <c r="AB412" s="348"/>
      <c r="AC412" s="348"/>
      <c r="AD412" s="83"/>
    </row>
    <row r="413" spans="1:30" ht="18" customHeight="1">
      <c r="A413" s="90"/>
      <c r="B413" s="107"/>
      <c r="C413" s="108"/>
      <c r="D413" s="42">
        <v>21100148301</v>
      </c>
      <c r="E413" s="219" t="s">
        <v>190</v>
      </c>
      <c r="F413" s="312" t="s">
        <v>260</v>
      </c>
      <c r="G413" s="220">
        <v>1</v>
      </c>
      <c r="H413" s="216"/>
      <c r="I413" s="217"/>
      <c r="J413" s="212">
        <v>53</v>
      </c>
      <c r="K413" s="87">
        <f t="shared" si="23"/>
        <v>0</v>
      </c>
      <c r="L413" s="87">
        <f t="shared" si="24"/>
        <v>0</v>
      </c>
      <c r="M413" s="46">
        <f t="shared" si="25"/>
        <v>26.5</v>
      </c>
      <c r="N413" s="348"/>
      <c r="O413" s="348"/>
      <c r="P413" s="348"/>
      <c r="Q413" s="348"/>
      <c r="R413" s="348"/>
      <c r="S413" s="348"/>
      <c r="T413" s="348"/>
      <c r="U413" s="348"/>
      <c r="V413" s="348"/>
      <c r="W413" s="348"/>
      <c r="X413" s="348"/>
      <c r="Y413" s="348"/>
      <c r="Z413" s="348"/>
      <c r="AA413" s="348"/>
      <c r="AB413" s="348"/>
      <c r="AC413" s="348"/>
      <c r="AD413" s="83"/>
    </row>
    <row r="414" spans="1:30" ht="18" customHeight="1">
      <c r="A414" s="90"/>
      <c r="B414" s="107"/>
      <c r="C414" s="108"/>
      <c r="D414" s="42">
        <v>21100148401</v>
      </c>
      <c r="E414" s="42" t="s">
        <v>309</v>
      </c>
      <c r="F414" s="42" t="s">
        <v>260</v>
      </c>
      <c r="G414" s="170">
        <v>1</v>
      </c>
      <c r="H414" s="144">
        <v>15</v>
      </c>
      <c r="I414" s="157">
        <v>30</v>
      </c>
      <c r="J414" s="106">
        <v>53</v>
      </c>
      <c r="K414" s="87">
        <f t="shared" si="23"/>
        <v>1.2</v>
      </c>
      <c r="L414" s="87">
        <f t="shared" si="24"/>
        <v>1.2</v>
      </c>
      <c r="M414" s="46">
        <f t="shared" si="25"/>
        <v>45</v>
      </c>
      <c r="N414" s="348"/>
      <c r="O414" s="348"/>
      <c r="P414" s="348"/>
      <c r="Q414" s="348"/>
      <c r="R414" s="348"/>
      <c r="S414" s="348"/>
      <c r="T414" s="348"/>
      <c r="U414" s="348"/>
      <c r="V414" s="348"/>
      <c r="W414" s="348"/>
      <c r="X414" s="348"/>
      <c r="Y414" s="348"/>
      <c r="Z414" s="348"/>
      <c r="AA414" s="348"/>
      <c r="AB414" s="348"/>
      <c r="AC414" s="348"/>
      <c r="AD414" s="83"/>
    </row>
    <row r="415" spans="1:30" ht="18" customHeight="1">
      <c r="A415" s="90"/>
      <c r="B415" s="107"/>
      <c r="C415" s="108"/>
      <c r="D415" s="42">
        <v>21100149801</v>
      </c>
      <c r="E415" s="42" t="s">
        <v>310</v>
      </c>
      <c r="F415" s="42" t="s">
        <v>169</v>
      </c>
      <c r="G415" s="170">
        <v>1</v>
      </c>
      <c r="H415" s="202">
        <v>26</v>
      </c>
      <c r="I415" s="203">
        <v>26</v>
      </c>
      <c r="J415" s="106">
        <v>37</v>
      </c>
      <c r="K415" s="87">
        <f t="shared" si="23"/>
        <v>1.2</v>
      </c>
      <c r="L415" s="87">
        <f t="shared" si="24"/>
        <v>1.2</v>
      </c>
      <c r="M415" s="46">
        <f t="shared" si="25"/>
        <v>54.6</v>
      </c>
      <c r="N415" s="348"/>
      <c r="O415" s="348"/>
      <c r="P415" s="348"/>
      <c r="Q415" s="348"/>
      <c r="R415" s="348"/>
      <c r="S415" s="348"/>
      <c r="T415" s="348"/>
      <c r="U415" s="348"/>
      <c r="V415" s="348"/>
      <c r="W415" s="348"/>
      <c r="X415" s="348"/>
      <c r="Y415" s="348"/>
      <c r="Z415" s="348"/>
      <c r="AA415" s="348"/>
      <c r="AB415" s="348"/>
      <c r="AC415" s="348"/>
      <c r="AD415" s="83"/>
    </row>
    <row r="416" spans="1:30" ht="18" customHeight="1">
      <c r="A416" s="90"/>
      <c r="B416" s="107"/>
      <c r="C416" s="108"/>
      <c r="D416" s="42">
        <v>21100149802</v>
      </c>
      <c r="E416" s="42" t="s">
        <v>310</v>
      </c>
      <c r="F416" s="42" t="s">
        <v>170</v>
      </c>
      <c r="G416" s="170">
        <v>1</v>
      </c>
      <c r="H416" s="202">
        <v>26</v>
      </c>
      <c r="I416" s="203">
        <v>26</v>
      </c>
      <c r="J416" s="106">
        <v>33</v>
      </c>
      <c r="K416" s="87">
        <f t="shared" si="23"/>
        <v>1</v>
      </c>
      <c r="L416" s="87">
        <f t="shared" si="24"/>
        <v>1.1000000000000001</v>
      </c>
      <c r="M416" s="46">
        <f t="shared" si="25"/>
        <v>47.5</v>
      </c>
      <c r="N416" s="348"/>
      <c r="O416" s="348"/>
      <c r="P416" s="348"/>
      <c r="Q416" s="348"/>
      <c r="R416" s="348"/>
      <c r="S416" s="348"/>
      <c r="T416" s="348"/>
      <c r="U416" s="348"/>
      <c r="V416" s="348"/>
      <c r="W416" s="348"/>
      <c r="X416" s="348"/>
      <c r="Y416" s="348"/>
      <c r="Z416" s="348"/>
      <c r="AA416" s="348"/>
      <c r="AB416" s="348"/>
      <c r="AC416" s="348"/>
      <c r="AD416" s="83"/>
    </row>
    <row r="417" spans="1:30" ht="18" customHeight="1">
      <c r="A417" s="90"/>
      <c r="B417" s="107"/>
      <c r="C417" s="108"/>
      <c r="D417" s="42">
        <v>21100150601</v>
      </c>
      <c r="E417" s="42" t="s">
        <v>309</v>
      </c>
      <c r="F417" s="42" t="s">
        <v>216</v>
      </c>
      <c r="G417" s="170">
        <v>1</v>
      </c>
      <c r="H417" s="144">
        <v>30</v>
      </c>
      <c r="I417" s="157">
        <v>30</v>
      </c>
      <c r="J417" s="106">
        <v>22</v>
      </c>
      <c r="K417" s="87">
        <f t="shared" si="23"/>
        <v>1</v>
      </c>
      <c r="L417" s="87">
        <f t="shared" si="24"/>
        <v>1</v>
      </c>
      <c r="M417" s="46">
        <f t="shared" si="25"/>
        <v>52.5</v>
      </c>
      <c r="N417" s="348"/>
      <c r="O417" s="348"/>
      <c r="P417" s="348"/>
      <c r="Q417" s="348"/>
      <c r="R417" s="348"/>
      <c r="S417" s="348"/>
      <c r="T417" s="348"/>
      <c r="U417" s="348"/>
      <c r="V417" s="348"/>
      <c r="W417" s="348"/>
      <c r="X417" s="348"/>
      <c r="Y417" s="348"/>
      <c r="Z417" s="348"/>
      <c r="AA417" s="348"/>
      <c r="AB417" s="348"/>
      <c r="AC417" s="348"/>
      <c r="AD417" s="83"/>
    </row>
    <row r="418" spans="1:30" ht="18" customHeight="1">
      <c r="A418" s="90"/>
      <c r="B418" s="107"/>
      <c r="C418" s="108"/>
      <c r="D418" s="42">
        <v>41000092801</v>
      </c>
      <c r="E418" s="42" t="s">
        <v>259</v>
      </c>
      <c r="F418" s="42" t="s">
        <v>159</v>
      </c>
      <c r="G418" s="170">
        <v>1</v>
      </c>
      <c r="H418" s="144">
        <v>15</v>
      </c>
      <c r="I418" s="157">
        <v>30</v>
      </c>
      <c r="J418" s="106">
        <v>30</v>
      </c>
      <c r="K418" s="87">
        <f t="shared" si="23"/>
        <v>1</v>
      </c>
      <c r="L418" s="87">
        <f t="shared" si="24"/>
        <v>1.1000000000000001</v>
      </c>
      <c r="M418" s="46">
        <f t="shared" si="25"/>
        <v>39.799999999999997</v>
      </c>
      <c r="N418" s="348"/>
      <c r="O418" s="348"/>
      <c r="P418" s="348"/>
      <c r="Q418" s="348"/>
      <c r="R418" s="348"/>
      <c r="S418" s="348"/>
      <c r="T418" s="348"/>
      <c r="U418" s="348"/>
      <c r="V418" s="348"/>
      <c r="W418" s="348"/>
      <c r="X418" s="348"/>
      <c r="Y418" s="348"/>
      <c r="Z418" s="348"/>
      <c r="AA418" s="348"/>
      <c r="AB418" s="348"/>
      <c r="AC418" s="348"/>
      <c r="AD418" s="83"/>
    </row>
    <row r="419" spans="1:30" ht="18" customHeight="1">
      <c r="A419" s="90"/>
      <c r="B419" s="107"/>
      <c r="C419" s="108"/>
      <c r="D419" s="42" t="s">
        <v>311</v>
      </c>
      <c r="E419" s="42" t="s">
        <v>312</v>
      </c>
      <c r="F419" s="42" t="s">
        <v>216</v>
      </c>
      <c r="G419" s="170">
        <v>1</v>
      </c>
      <c r="H419" s="202">
        <v>13</v>
      </c>
      <c r="I419" s="157"/>
      <c r="J419" s="106">
        <v>22</v>
      </c>
      <c r="K419" s="87">
        <f t="shared" si="23"/>
        <v>0</v>
      </c>
      <c r="L419" s="87">
        <f t="shared" si="24"/>
        <v>0</v>
      </c>
      <c r="M419" s="46">
        <f t="shared" si="25"/>
        <v>0</v>
      </c>
      <c r="N419" s="348"/>
      <c r="O419" s="348"/>
      <c r="P419" s="348"/>
      <c r="Q419" s="348"/>
      <c r="R419" s="348"/>
      <c r="S419" s="348"/>
      <c r="T419" s="348"/>
      <c r="U419" s="348"/>
      <c r="V419" s="348"/>
      <c r="W419" s="348"/>
      <c r="X419" s="348"/>
      <c r="Y419" s="348"/>
      <c r="Z419" s="348"/>
      <c r="AA419" s="348"/>
      <c r="AB419" s="348"/>
      <c r="AC419" s="348"/>
      <c r="AD419" s="83"/>
    </row>
    <row r="420" spans="1:30" ht="18" customHeight="1">
      <c r="A420" s="121"/>
      <c r="B420" s="107"/>
      <c r="C420" s="108"/>
      <c r="D420" s="42"/>
      <c r="E420" s="219" t="s">
        <v>190</v>
      </c>
      <c r="F420" s="312" t="s">
        <v>248</v>
      </c>
      <c r="G420" s="220">
        <v>1</v>
      </c>
      <c r="H420" s="216"/>
      <c r="I420" s="217"/>
      <c r="J420" s="212">
        <v>13</v>
      </c>
      <c r="K420" s="87">
        <f t="shared" si="23"/>
        <v>0</v>
      </c>
      <c r="L420" s="87">
        <f t="shared" si="24"/>
        <v>0</v>
      </c>
      <c r="M420" s="46">
        <f t="shared" si="25"/>
        <v>6.5</v>
      </c>
      <c r="N420" s="351"/>
      <c r="O420" s="351"/>
      <c r="P420" s="351"/>
      <c r="Q420" s="351"/>
      <c r="R420" s="351"/>
      <c r="S420" s="351"/>
      <c r="T420" s="351"/>
      <c r="U420" s="351"/>
      <c r="V420" s="351"/>
      <c r="W420" s="351"/>
      <c r="X420" s="351"/>
      <c r="Y420" s="351"/>
      <c r="Z420" s="351"/>
      <c r="AA420" s="351"/>
      <c r="AB420" s="351"/>
      <c r="AC420" s="351"/>
      <c r="AD420" s="83"/>
    </row>
    <row r="421" spans="1:30" ht="18" customHeight="1">
      <c r="A421" s="121"/>
      <c r="B421" s="107"/>
      <c r="C421" s="108"/>
      <c r="D421" s="42"/>
      <c r="E421" s="42" t="s">
        <v>313</v>
      </c>
      <c r="F421" s="42" t="s">
        <v>163</v>
      </c>
      <c r="G421" s="170">
        <v>1</v>
      </c>
      <c r="H421" s="144">
        <v>30</v>
      </c>
      <c r="I421" s="157">
        <v>30</v>
      </c>
      <c r="J421" s="106">
        <v>10</v>
      </c>
      <c r="K421" s="87">
        <f t="shared" si="23"/>
        <v>1</v>
      </c>
      <c r="L421" s="87">
        <f t="shared" si="24"/>
        <v>1</v>
      </c>
      <c r="M421" s="46">
        <f t="shared" si="25"/>
        <v>52.5</v>
      </c>
      <c r="N421" s="351"/>
      <c r="O421" s="351"/>
      <c r="P421" s="351"/>
      <c r="Q421" s="351"/>
      <c r="R421" s="351"/>
      <c r="S421" s="351"/>
      <c r="T421" s="351"/>
      <c r="U421" s="351"/>
      <c r="V421" s="351"/>
      <c r="W421" s="351"/>
      <c r="X421" s="351"/>
      <c r="Y421" s="351"/>
      <c r="Z421" s="351"/>
      <c r="AA421" s="351"/>
      <c r="AB421" s="351"/>
      <c r="AC421" s="351"/>
      <c r="AD421" s="83"/>
    </row>
    <row r="422" spans="1:30" ht="18" customHeight="1">
      <c r="A422" s="121"/>
      <c r="B422" s="107"/>
      <c r="C422" s="108"/>
      <c r="D422" s="42"/>
      <c r="E422" s="42" t="s">
        <v>307</v>
      </c>
      <c r="F422" s="42" t="s">
        <v>216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3"/>
        <v>1.2</v>
      </c>
      <c r="L422" s="87">
        <f t="shared" si="24"/>
        <v>1.2</v>
      </c>
      <c r="M422" s="46">
        <f t="shared" si="25"/>
        <v>45</v>
      </c>
      <c r="N422" s="351"/>
      <c r="O422" s="351"/>
      <c r="P422" s="351"/>
      <c r="Q422" s="351"/>
      <c r="R422" s="351"/>
      <c r="S422" s="351"/>
      <c r="T422" s="351"/>
      <c r="U422" s="351"/>
      <c r="V422" s="351"/>
      <c r="W422" s="351"/>
      <c r="X422" s="351"/>
      <c r="Y422" s="351"/>
      <c r="Z422" s="351"/>
      <c r="AA422" s="351"/>
      <c r="AB422" s="351"/>
      <c r="AC422" s="351"/>
      <c r="AD422" s="83"/>
    </row>
    <row r="423" spans="1:30" s="206" customFormat="1" ht="18" customHeight="1">
      <c r="A423" s="121"/>
      <c r="B423" s="107"/>
      <c r="C423" s="108"/>
      <c r="D423" s="42"/>
      <c r="E423" s="42" t="s">
        <v>422</v>
      </c>
      <c r="F423" s="42" t="s">
        <v>216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3"/>
        <v>1.2</v>
      </c>
      <c r="L423" s="87">
        <f t="shared" si="24"/>
        <v>1.2</v>
      </c>
      <c r="M423" s="46">
        <f t="shared" si="25"/>
        <v>45</v>
      </c>
      <c r="N423" s="351"/>
      <c r="O423" s="351"/>
      <c r="P423" s="351"/>
      <c r="Q423" s="351"/>
      <c r="R423" s="351"/>
      <c r="S423" s="351"/>
      <c r="T423" s="351"/>
      <c r="U423" s="351"/>
      <c r="V423" s="351"/>
      <c r="W423" s="351"/>
      <c r="X423" s="351"/>
      <c r="Y423" s="351"/>
      <c r="Z423" s="351"/>
      <c r="AA423" s="351"/>
      <c r="AB423" s="351"/>
      <c r="AC423" s="351"/>
      <c r="AD423" s="83"/>
    </row>
    <row r="424" spans="1:30" s="206" customFormat="1" ht="18" customHeight="1">
      <c r="A424" s="121"/>
      <c r="B424" s="107"/>
      <c r="C424" s="108"/>
      <c r="D424" s="42"/>
      <c r="E424" s="42" t="s">
        <v>309</v>
      </c>
      <c r="F424" s="42" t="s">
        <v>169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3"/>
        <v>1.2</v>
      </c>
      <c r="L424" s="87">
        <f t="shared" si="24"/>
        <v>1.2</v>
      </c>
      <c r="M424" s="46">
        <f t="shared" si="25"/>
        <v>45</v>
      </c>
      <c r="N424" s="351"/>
      <c r="O424" s="351"/>
      <c r="P424" s="351"/>
      <c r="Q424" s="351"/>
      <c r="R424" s="351"/>
      <c r="S424" s="351"/>
      <c r="T424" s="351"/>
      <c r="U424" s="351"/>
      <c r="V424" s="351"/>
      <c r="W424" s="351"/>
      <c r="X424" s="351"/>
      <c r="Y424" s="351"/>
      <c r="Z424" s="351"/>
      <c r="AA424" s="351"/>
      <c r="AB424" s="351"/>
      <c r="AC424" s="351"/>
      <c r="AD424" s="83"/>
    </row>
    <row r="425" spans="1:30" s="206" customFormat="1" ht="18" customHeight="1">
      <c r="A425" s="121"/>
      <c r="B425" s="107"/>
      <c r="C425" s="108"/>
      <c r="D425" s="42"/>
      <c r="E425" s="42" t="s">
        <v>309</v>
      </c>
      <c r="F425" s="42" t="s">
        <v>170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3"/>
        <v>1.2</v>
      </c>
      <c r="L425" s="87">
        <f t="shared" si="24"/>
        <v>1.2</v>
      </c>
      <c r="M425" s="46">
        <f t="shared" si="25"/>
        <v>45</v>
      </c>
      <c r="N425" s="351"/>
      <c r="O425" s="351"/>
      <c r="P425" s="351"/>
      <c r="Q425" s="351"/>
      <c r="R425" s="351"/>
      <c r="S425" s="351"/>
      <c r="T425" s="351"/>
      <c r="U425" s="351"/>
      <c r="V425" s="351"/>
      <c r="W425" s="351"/>
      <c r="X425" s="351"/>
      <c r="Y425" s="351"/>
      <c r="Z425" s="351"/>
      <c r="AA425" s="351"/>
      <c r="AB425" s="351"/>
      <c r="AC425" s="351"/>
      <c r="AD425" s="83"/>
    </row>
    <row r="426" spans="1:30" s="206" customFormat="1" ht="18" customHeight="1">
      <c r="A426" s="121"/>
      <c r="B426" s="107"/>
      <c r="C426" s="108"/>
      <c r="D426" s="42"/>
      <c r="E426" s="247" t="s">
        <v>393</v>
      </c>
      <c r="F426" s="313" t="s">
        <v>169</v>
      </c>
      <c r="G426" s="239">
        <v>2</v>
      </c>
      <c r="H426" s="240"/>
      <c r="I426" s="241"/>
      <c r="J426" s="242">
        <v>40</v>
      </c>
      <c r="K426" s="87">
        <f t="shared" si="23"/>
        <v>0</v>
      </c>
      <c r="L426" s="87">
        <f t="shared" si="24"/>
        <v>0</v>
      </c>
      <c r="M426" s="46">
        <f t="shared" si="25"/>
        <v>20</v>
      </c>
      <c r="N426" s="351"/>
      <c r="O426" s="351"/>
      <c r="P426" s="351"/>
      <c r="Q426" s="351"/>
      <c r="R426" s="351"/>
      <c r="S426" s="351"/>
      <c r="T426" s="351"/>
      <c r="U426" s="351"/>
      <c r="V426" s="351"/>
      <c r="W426" s="351"/>
      <c r="X426" s="351"/>
      <c r="Y426" s="351"/>
      <c r="Z426" s="351"/>
      <c r="AA426" s="351"/>
      <c r="AB426" s="351"/>
      <c r="AC426" s="351"/>
      <c r="AD426" s="83"/>
    </row>
    <row r="427" spans="1:30" ht="18" customHeight="1">
      <c r="A427" s="121"/>
      <c r="B427" s="107"/>
      <c r="C427" s="108"/>
      <c r="D427" s="42"/>
      <c r="E427" s="42" t="s">
        <v>309</v>
      </c>
      <c r="F427" s="42" t="s">
        <v>242</v>
      </c>
      <c r="G427" s="170">
        <v>2</v>
      </c>
      <c r="H427" s="144">
        <v>15</v>
      </c>
      <c r="I427" s="157">
        <v>30</v>
      </c>
      <c r="J427" s="106">
        <v>40</v>
      </c>
      <c r="K427" s="87">
        <f t="shared" si="23"/>
        <v>1.2</v>
      </c>
      <c r="L427" s="87">
        <f t="shared" si="24"/>
        <v>1.2</v>
      </c>
      <c r="M427" s="46">
        <f t="shared" si="25"/>
        <v>45</v>
      </c>
      <c r="N427" s="351"/>
      <c r="O427" s="351"/>
      <c r="P427" s="351"/>
      <c r="Q427" s="351"/>
      <c r="R427" s="351"/>
      <c r="S427" s="351"/>
      <c r="T427" s="351"/>
      <c r="U427" s="351"/>
      <c r="V427" s="351"/>
      <c r="W427" s="351"/>
      <c r="X427" s="351"/>
      <c r="Y427" s="351"/>
      <c r="Z427" s="351"/>
      <c r="AA427" s="351"/>
      <c r="AB427" s="351"/>
      <c r="AC427" s="351"/>
      <c r="AD427" s="83"/>
    </row>
    <row r="428" spans="1:30" ht="18" customHeight="1">
      <c r="A428" s="121"/>
      <c r="B428" s="107"/>
      <c r="C428" s="108"/>
      <c r="D428" s="42"/>
      <c r="E428" s="42" t="s">
        <v>309</v>
      </c>
      <c r="F428" s="42" t="s">
        <v>423</v>
      </c>
      <c r="G428" s="170">
        <v>2</v>
      </c>
      <c r="H428" s="144">
        <v>15</v>
      </c>
      <c r="I428" s="157">
        <v>30</v>
      </c>
      <c r="J428" s="106">
        <v>40</v>
      </c>
      <c r="K428" s="87">
        <f t="shared" si="23"/>
        <v>1.2</v>
      </c>
      <c r="L428" s="87">
        <f t="shared" si="24"/>
        <v>1.2</v>
      </c>
      <c r="M428" s="46">
        <f t="shared" si="25"/>
        <v>45</v>
      </c>
      <c r="N428" s="351"/>
      <c r="O428" s="351"/>
      <c r="P428" s="351"/>
      <c r="Q428" s="351"/>
      <c r="R428" s="351"/>
      <c r="S428" s="351"/>
      <c r="T428" s="351"/>
      <c r="U428" s="351"/>
      <c r="V428" s="351"/>
      <c r="W428" s="351"/>
      <c r="X428" s="351"/>
      <c r="Y428" s="351"/>
      <c r="Z428" s="351"/>
      <c r="AA428" s="351"/>
      <c r="AB428" s="351"/>
      <c r="AC428" s="351"/>
      <c r="AD428" s="83"/>
    </row>
    <row r="429" spans="1:30" s="260" customFormat="1" ht="18" customHeight="1">
      <c r="A429" s="121"/>
      <c r="B429" s="107"/>
      <c r="C429" s="108"/>
      <c r="D429" s="42"/>
      <c r="E429" s="42" t="s">
        <v>413</v>
      </c>
      <c r="F429" s="42" t="s">
        <v>159</v>
      </c>
      <c r="G429" s="170">
        <v>2</v>
      </c>
      <c r="H429" s="144">
        <v>10</v>
      </c>
      <c r="I429" s="157"/>
      <c r="J429" s="106">
        <v>40</v>
      </c>
      <c r="K429" s="87">
        <f t="shared" si="23"/>
        <v>1.2</v>
      </c>
      <c r="L429" s="87">
        <f t="shared" si="24"/>
        <v>0</v>
      </c>
      <c r="M429" s="46">
        <f t="shared" si="25"/>
        <v>12</v>
      </c>
      <c r="N429" s="351"/>
      <c r="O429" s="351"/>
      <c r="P429" s="351"/>
      <c r="Q429" s="351"/>
      <c r="R429" s="351"/>
      <c r="S429" s="351"/>
      <c r="T429" s="351"/>
      <c r="U429" s="351"/>
      <c r="V429" s="351"/>
      <c r="W429" s="351"/>
      <c r="X429" s="351"/>
      <c r="Y429" s="351"/>
      <c r="Z429" s="351"/>
      <c r="AA429" s="351"/>
      <c r="AB429" s="351"/>
      <c r="AC429" s="351"/>
      <c r="AD429" s="83"/>
    </row>
    <row r="430" spans="1:30" ht="18" customHeight="1">
      <c r="A430" s="90"/>
      <c r="B430" s="107"/>
      <c r="C430" s="108"/>
      <c r="D430" s="42"/>
      <c r="E430" s="42" t="s">
        <v>418</v>
      </c>
      <c r="F430" s="42" t="s">
        <v>156</v>
      </c>
      <c r="G430" s="170">
        <v>2</v>
      </c>
      <c r="H430" s="144">
        <v>10</v>
      </c>
      <c r="I430" s="157"/>
      <c r="J430" s="106">
        <v>40</v>
      </c>
      <c r="K430" s="87">
        <f t="shared" si="23"/>
        <v>1.2</v>
      </c>
      <c r="L430" s="87">
        <f t="shared" si="24"/>
        <v>0</v>
      </c>
      <c r="M430" s="46">
        <f t="shared" si="25"/>
        <v>12</v>
      </c>
      <c r="N430" s="348"/>
      <c r="O430" s="348"/>
      <c r="P430" s="348"/>
      <c r="Q430" s="348"/>
      <c r="R430" s="348"/>
      <c r="S430" s="348"/>
      <c r="T430" s="348"/>
      <c r="U430" s="348"/>
      <c r="V430" s="348"/>
      <c r="W430" s="348"/>
      <c r="X430" s="348"/>
      <c r="Y430" s="348"/>
      <c r="Z430" s="348"/>
      <c r="AA430" s="348"/>
      <c r="AB430" s="348"/>
      <c r="AC430" s="348"/>
      <c r="AD430" s="83"/>
    </row>
    <row r="431" spans="1:30" ht="18" customHeight="1">
      <c r="A431" s="90"/>
      <c r="B431" s="107"/>
      <c r="C431" s="108"/>
      <c r="D431" s="42"/>
      <c r="E431" s="42" t="s">
        <v>503</v>
      </c>
      <c r="F431" s="42" t="s">
        <v>156</v>
      </c>
      <c r="G431" s="170">
        <v>2</v>
      </c>
      <c r="H431" s="144"/>
      <c r="I431" s="157">
        <v>15</v>
      </c>
      <c r="J431" s="106">
        <v>40</v>
      </c>
      <c r="K431" s="87">
        <f t="shared" si="23"/>
        <v>0</v>
      </c>
      <c r="L431" s="87">
        <f t="shared" si="24"/>
        <v>1.2</v>
      </c>
      <c r="M431" s="46">
        <f t="shared" si="25"/>
        <v>13.5</v>
      </c>
      <c r="N431" s="348"/>
      <c r="O431" s="348"/>
      <c r="P431" s="348"/>
      <c r="Q431" s="348"/>
      <c r="R431" s="348"/>
      <c r="S431" s="348"/>
      <c r="T431" s="348"/>
      <c r="U431" s="348"/>
      <c r="V431" s="348"/>
      <c r="W431" s="348"/>
      <c r="X431" s="348"/>
      <c r="Y431" s="348"/>
      <c r="Z431" s="348"/>
      <c r="AA431" s="348"/>
      <c r="AB431" s="348"/>
      <c r="AC431" s="348"/>
      <c r="AD431" s="83"/>
    </row>
    <row r="432" spans="1:30" ht="18" customHeight="1">
      <c r="A432" s="90"/>
      <c r="B432" s="63"/>
      <c r="C432" s="108"/>
      <c r="D432" s="42"/>
      <c r="E432" s="43" t="s">
        <v>504</v>
      </c>
      <c r="F432" s="42" t="s">
        <v>156</v>
      </c>
      <c r="G432" s="170">
        <v>2</v>
      </c>
      <c r="H432" s="144"/>
      <c r="I432" s="157">
        <v>15</v>
      </c>
      <c r="J432" s="106">
        <v>40</v>
      </c>
      <c r="K432" s="87">
        <f t="shared" si="23"/>
        <v>0</v>
      </c>
      <c r="L432" s="87">
        <f t="shared" si="24"/>
        <v>1.2</v>
      </c>
      <c r="M432" s="46">
        <f t="shared" si="25"/>
        <v>13.5</v>
      </c>
      <c r="N432" s="348"/>
      <c r="O432" s="348"/>
      <c r="P432" s="348"/>
      <c r="Q432" s="348"/>
      <c r="R432" s="348"/>
      <c r="S432" s="348"/>
      <c r="T432" s="348"/>
      <c r="U432" s="348"/>
      <c r="V432" s="348"/>
      <c r="W432" s="348"/>
      <c r="X432" s="348"/>
      <c r="Y432" s="348"/>
      <c r="Z432" s="348"/>
      <c r="AA432" s="348"/>
      <c r="AB432" s="348"/>
      <c r="AC432" s="348"/>
      <c r="AD432" s="83"/>
    </row>
    <row r="433" spans="1:30" s="225" customFormat="1" ht="18" customHeight="1">
      <c r="A433" s="121"/>
      <c r="B433" s="63"/>
      <c r="C433" s="108"/>
      <c r="D433" s="42"/>
      <c r="E433" s="43" t="s">
        <v>447</v>
      </c>
      <c r="F433" s="44" t="s">
        <v>446</v>
      </c>
      <c r="G433" s="170">
        <v>2</v>
      </c>
      <c r="H433" s="144">
        <v>15</v>
      </c>
      <c r="I433" s="157">
        <v>60</v>
      </c>
      <c r="J433" s="106"/>
      <c r="K433" s="87">
        <f t="shared" si="23"/>
        <v>0</v>
      </c>
      <c r="L433" s="87">
        <f t="shared" si="24"/>
        <v>0</v>
      </c>
      <c r="M433" s="46">
        <f t="shared" si="25"/>
        <v>0</v>
      </c>
      <c r="N433" s="351"/>
      <c r="O433" s="351"/>
      <c r="P433" s="351"/>
      <c r="Q433" s="351"/>
      <c r="R433" s="351"/>
      <c r="S433" s="351"/>
      <c r="T433" s="351"/>
      <c r="U433" s="351"/>
      <c r="V433" s="351"/>
      <c r="W433" s="351"/>
      <c r="X433" s="351"/>
      <c r="Y433" s="351"/>
      <c r="Z433" s="351"/>
      <c r="AA433" s="351"/>
      <c r="AB433" s="351"/>
      <c r="AC433" s="351"/>
      <c r="AD433" s="83"/>
    </row>
    <row r="434" spans="1:30" s="225" customFormat="1" ht="18" customHeight="1">
      <c r="A434" s="121"/>
      <c r="B434" s="63"/>
      <c r="C434" s="108"/>
      <c r="D434" s="42"/>
      <c r="E434" s="43" t="s">
        <v>161</v>
      </c>
      <c r="F434" s="44" t="s">
        <v>456</v>
      </c>
      <c r="G434" s="170">
        <v>2</v>
      </c>
      <c r="H434" s="144">
        <v>30</v>
      </c>
      <c r="I434" s="157">
        <v>60</v>
      </c>
      <c r="J434" s="106">
        <v>40</v>
      </c>
      <c r="K434" s="87">
        <f t="shared" si="23"/>
        <v>1.2</v>
      </c>
      <c r="L434" s="87">
        <f t="shared" si="24"/>
        <v>1.2</v>
      </c>
      <c r="M434" s="46">
        <f t="shared" si="25"/>
        <v>90</v>
      </c>
      <c r="N434" s="351"/>
      <c r="O434" s="351"/>
      <c r="P434" s="351"/>
      <c r="Q434" s="351"/>
      <c r="R434" s="351"/>
      <c r="S434" s="351"/>
      <c r="T434" s="351"/>
      <c r="U434" s="351"/>
      <c r="V434" s="351"/>
      <c r="W434" s="351"/>
      <c r="X434" s="351"/>
      <c r="Y434" s="351"/>
      <c r="Z434" s="351"/>
      <c r="AA434" s="351"/>
      <c r="AB434" s="351"/>
      <c r="AC434" s="351"/>
      <c r="AD434" s="83"/>
    </row>
    <row r="435" spans="1:30" ht="18" customHeight="1">
      <c r="A435" s="104">
        <v>22</v>
      </c>
      <c r="B435" s="60" t="s">
        <v>117</v>
      </c>
      <c r="C435" s="61" t="s">
        <v>118</v>
      </c>
      <c r="D435" s="42">
        <v>21100012203</v>
      </c>
      <c r="E435" s="43" t="s">
        <v>176</v>
      </c>
      <c r="F435" s="44" t="s">
        <v>319</v>
      </c>
      <c r="G435" s="111">
        <v>1</v>
      </c>
      <c r="H435" s="140">
        <v>30</v>
      </c>
      <c r="I435" s="140"/>
      <c r="J435" s="106">
        <v>63</v>
      </c>
      <c r="K435" s="87">
        <f t="shared" si="23"/>
        <v>1.3</v>
      </c>
      <c r="L435" s="87">
        <f t="shared" si="24"/>
        <v>0</v>
      </c>
      <c r="M435" s="46">
        <f t="shared" si="25"/>
        <v>39</v>
      </c>
      <c r="N435" s="357">
        <v>67.5</v>
      </c>
      <c r="O435" s="352"/>
      <c r="P435" s="350">
        <f>SUM(M435:M456)+N435+O435</f>
        <v>821.8</v>
      </c>
      <c r="Q435" s="352">
        <v>0</v>
      </c>
      <c r="R435" s="350">
        <v>56</v>
      </c>
      <c r="S435" s="355">
        <v>450</v>
      </c>
      <c r="T435" s="352">
        <v>450</v>
      </c>
      <c r="U435" s="355">
        <v>112</v>
      </c>
      <c r="V435" s="383">
        <v>112</v>
      </c>
      <c r="W435" s="355">
        <v>56</v>
      </c>
      <c r="X435" s="352">
        <v>56</v>
      </c>
      <c r="Y435" s="350">
        <f>ROUND((P435-T435),1)</f>
        <v>371.8</v>
      </c>
      <c r="Z435" s="397">
        <f>IF(OR(SUM(V435:V456)="",SUM(Q435:Q456)=""),0,IF(OR(SUM(U435:U456)=320,SUM(V435:V456)&gt;0),ROUND((SUM(Q435:Q456)-SUM(V435:V456)),1),0))</f>
        <v>-112</v>
      </c>
      <c r="AA435" s="397">
        <f>IF(OR(SUM(X435:X456)="",SUM(R435:R456)=""),0,IF(OR(SUM(W435:W456)=160,SUM(X435:X456)&gt;0),ROUND((SUM(R435:R456)-SUM(X435:X456)),1),0))</f>
        <v>0</v>
      </c>
      <c r="AB435" s="398"/>
      <c r="AC435" s="403">
        <f>SUM(Y435:AA456)</f>
        <v>259.8</v>
      </c>
      <c r="AD435" s="83"/>
    </row>
    <row r="436" spans="1:30" ht="18" customHeight="1">
      <c r="A436" s="90"/>
      <c r="B436" s="107"/>
      <c r="C436" s="108"/>
      <c r="D436" s="42">
        <v>21100012203</v>
      </c>
      <c r="E436" s="43" t="s">
        <v>176</v>
      </c>
      <c r="F436" s="44" t="s">
        <v>319</v>
      </c>
      <c r="G436" s="111">
        <v>1</v>
      </c>
      <c r="H436" s="144"/>
      <c r="I436" s="144">
        <v>30</v>
      </c>
      <c r="J436" s="106">
        <v>31</v>
      </c>
      <c r="K436" s="87">
        <f t="shared" si="23"/>
        <v>0</v>
      </c>
      <c r="L436" s="87">
        <f t="shared" si="24"/>
        <v>1.1000000000000001</v>
      </c>
      <c r="M436" s="46">
        <f t="shared" si="25"/>
        <v>24.8</v>
      </c>
      <c r="N436" s="348"/>
      <c r="O436" s="348"/>
      <c r="P436" s="348"/>
      <c r="Q436" s="348"/>
      <c r="R436" s="348"/>
      <c r="S436" s="348"/>
      <c r="T436" s="348"/>
      <c r="U436" s="348"/>
      <c r="V436" s="348"/>
      <c r="W436" s="348"/>
      <c r="X436" s="348"/>
      <c r="Y436" s="348"/>
      <c r="Z436" s="348"/>
      <c r="AA436" s="348"/>
      <c r="AB436" s="348"/>
      <c r="AC436" s="348"/>
      <c r="AD436" s="83"/>
    </row>
    <row r="437" spans="1:30" ht="18" customHeight="1">
      <c r="A437" s="90"/>
      <c r="B437" s="107"/>
      <c r="C437" s="108"/>
      <c r="D437" s="42">
        <v>21100012203</v>
      </c>
      <c r="E437" s="43" t="s">
        <v>176</v>
      </c>
      <c r="F437" s="44" t="s">
        <v>319</v>
      </c>
      <c r="G437" s="111">
        <v>1</v>
      </c>
      <c r="H437" s="144"/>
      <c r="I437" s="144">
        <v>30</v>
      </c>
      <c r="J437" s="106">
        <v>32</v>
      </c>
      <c r="K437" s="87">
        <f t="shared" si="23"/>
        <v>0</v>
      </c>
      <c r="L437" s="87">
        <f t="shared" si="24"/>
        <v>1.1000000000000001</v>
      </c>
      <c r="M437" s="46">
        <f t="shared" si="25"/>
        <v>24.8</v>
      </c>
      <c r="N437" s="348"/>
      <c r="O437" s="348"/>
      <c r="P437" s="348"/>
      <c r="Q437" s="348"/>
      <c r="R437" s="348"/>
      <c r="S437" s="348"/>
      <c r="T437" s="348"/>
      <c r="U437" s="348"/>
      <c r="V437" s="348"/>
      <c r="W437" s="348"/>
      <c r="X437" s="348"/>
      <c r="Y437" s="348"/>
      <c r="Z437" s="348"/>
      <c r="AA437" s="348"/>
      <c r="AB437" s="348"/>
      <c r="AC437" s="348"/>
      <c r="AD437" s="83"/>
    </row>
    <row r="438" spans="1:30" ht="18" customHeight="1">
      <c r="A438" s="90"/>
      <c r="B438" s="107"/>
      <c r="C438" s="108"/>
      <c r="D438" s="42">
        <v>71400135503</v>
      </c>
      <c r="E438" s="43" t="s">
        <v>176</v>
      </c>
      <c r="F438" s="44" t="s">
        <v>320</v>
      </c>
      <c r="G438" s="111">
        <v>1</v>
      </c>
      <c r="H438" s="144">
        <v>30</v>
      </c>
      <c r="I438" s="144"/>
      <c r="J438" s="106">
        <v>63</v>
      </c>
      <c r="K438" s="87">
        <f t="shared" si="23"/>
        <v>1.3</v>
      </c>
      <c r="L438" s="87">
        <f t="shared" si="24"/>
        <v>0</v>
      </c>
      <c r="M438" s="46">
        <f t="shared" si="25"/>
        <v>39</v>
      </c>
      <c r="N438" s="348"/>
      <c r="O438" s="348"/>
      <c r="P438" s="348"/>
      <c r="Q438" s="348"/>
      <c r="R438" s="348"/>
      <c r="S438" s="348"/>
      <c r="T438" s="348"/>
      <c r="U438" s="348"/>
      <c r="V438" s="348"/>
      <c r="W438" s="348"/>
      <c r="X438" s="348"/>
      <c r="Y438" s="348"/>
      <c r="Z438" s="348"/>
      <c r="AA438" s="348"/>
      <c r="AB438" s="348"/>
      <c r="AC438" s="348"/>
      <c r="AD438" s="83"/>
    </row>
    <row r="439" spans="1:30" ht="18" customHeight="1">
      <c r="A439" s="90"/>
      <c r="B439" s="107"/>
      <c r="C439" s="108"/>
      <c r="D439" s="42">
        <v>71400135503</v>
      </c>
      <c r="E439" s="43" t="s">
        <v>176</v>
      </c>
      <c r="F439" s="44" t="s">
        <v>320</v>
      </c>
      <c r="G439" s="111">
        <v>1</v>
      </c>
      <c r="H439" s="144"/>
      <c r="I439" s="144">
        <v>30</v>
      </c>
      <c r="J439" s="106">
        <v>31</v>
      </c>
      <c r="K439" s="87">
        <f t="shared" si="23"/>
        <v>0</v>
      </c>
      <c r="L439" s="87">
        <f t="shared" si="24"/>
        <v>1.1000000000000001</v>
      </c>
      <c r="M439" s="46">
        <f t="shared" si="25"/>
        <v>24.8</v>
      </c>
      <c r="N439" s="348"/>
      <c r="O439" s="348"/>
      <c r="P439" s="348"/>
      <c r="Q439" s="348"/>
      <c r="R439" s="348"/>
      <c r="S439" s="348"/>
      <c r="T439" s="348"/>
      <c r="U439" s="348"/>
      <c r="V439" s="348"/>
      <c r="W439" s="348"/>
      <c r="X439" s="348"/>
      <c r="Y439" s="348"/>
      <c r="Z439" s="348"/>
      <c r="AA439" s="348"/>
      <c r="AB439" s="348"/>
      <c r="AC439" s="348"/>
      <c r="AD439" s="83"/>
    </row>
    <row r="440" spans="1:30" ht="18" customHeight="1">
      <c r="A440" s="90"/>
      <c r="B440" s="63"/>
      <c r="C440" s="108"/>
      <c r="D440" s="42">
        <v>71400135503</v>
      </c>
      <c r="E440" s="43" t="s">
        <v>176</v>
      </c>
      <c r="F440" s="44" t="s">
        <v>320</v>
      </c>
      <c r="G440" s="111">
        <v>1</v>
      </c>
      <c r="H440" s="144"/>
      <c r="I440" s="144">
        <v>30</v>
      </c>
      <c r="J440" s="106">
        <v>32</v>
      </c>
      <c r="K440" s="87">
        <f t="shared" si="23"/>
        <v>0</v>
      </c>
      <c r="L440" s="87">
        <f t="shared" si="24"/>
        <v>1.1000000000000001</v>
      </c>
      <c r="M440" s="46">
        <f t="shared" si="25"/>
        <v>24.8</v>
      </c>
      <c r="N440" s="348"/>
      <c r="O440" s="348"/>
      <c r="P440" s="348"/>
      <c r="Q440" s="348"/>
      <c r="R440" s="348"/>
      <c r="S440" s="348"/>
      <c r="T440" s="348"/>
      <c r="U440" s="348"/>
      <c r="V440" s="348"/>
      <c r="W440" s="348"/>
      <c r="X440" s="348"/>
      <c r="Y440" s="348"/>
      <c r="Z440" s="348"/>
      <c r="AA440" s="348"/>
      <c r="AB440" s="348"/>
      <c r="AC440" s="348"/>
      <c r="AD440" s="83"/>
    </row>
    <row r="441" spans="1:30" ht="16.5" customHeight="1">
      <c r="A441" s="90"/>
      <c r="B441" s="107"/>
      <c r="C441" s="108"/>
      <c r="D441" s="42">
        <v>71400135501</v>
      </c>
      <c r="E441" s="43" t="s">
        <v>176</v>
      </c>
      <c r="F441" s="44" t="s">
        <v>321</v>
      </c>
      <c r="G441" s="111">
        <v>1</v>
      </c>
      <c r="H441" s="144">
        <v>28</v>
      </c>
      <c r="I441" s="144"/>
      <c r="J441" s="106">
        <v>72</v>
      </c>
      <c r="K441" s="87">
        <f t="shared" si="23"/>
        <v>1.3</v>
      </c>
      <c r="L441" s="87">
        <f t="shared" si="24"/>
        <v>0</v>
      </c>
      <c r="M441" s="46">
        <f t="shared" si="25"/>
        <v>36.4</v>
      </c>
      <c r="N441" s="348"/>
      <c r="O441" s="348"/>
      <c r="P441" s="348"/>
      <c r="Q441" s="348"/>
      <c r="R441" s="348"/>
      <c r="S441" s="348"/>
      <c r="T441" s="348"/>
      <c r="U441" s="348"/>
      <c r="V441" s="348"/>
      <c r="W441" s="348"/>
      <c r="X441" s="348"/>
      <c r="Y441" s="348"/>
      <c r="Z441" s="348"/>
      <c r="AA441" s="348"/>
      <c r="AB441" s="348"/>
      <c r="AC441" s="348"/>
      <c r="AD441" s="83"/>
    </row>
    <row r="442" spans="1:30" ht="16.5" customHeight="1">
      <c r="A442" s="90"/>
      <c r="B442" s="107"/>
      <c r="C442" s="108"/>
      <c r="D442" s="42">
        <v>71400135501</v>
      </c>
      <c r="E442" s="43" t="s">
        <v>176</v>
      </c>
      <c r="F442" s="44" t="s">
        <v>321</v>
      </c>
      <c r="G442" s="111">
        <v>1</v>
      </c>
      <c r="H442" s="144">
        <v>2</v>
      </c>
      <c r="I442" s="144"/>
      <c r="J442" s="106">
        <v>36</v>
      </c>
      <c r="K442" s="87">
        <f t="shared" si="23"/>
        <v>1.2</v>
      </c>
      <c r="L442" s="87">
        <f t="shared" si="24"/>
        <v>0</v>
      </c>
      <c r="M442" s="46">
        <f t="shared" si="25"/>
        <v>2.4</v>
      </c>
      <c r="N442" s="348"/>
      <c r="O442" s="348"/>
      <c r="P442" s="348"/>
      <c r="Q442" s="348"/>
      <c r="R442" s="348"/>
      <c r="S442" s="348"/>
      <c r="T442" s="348"/>
      <c r="U442" s="348"/>
      <c r="V442" s="348"/>
      <c r="W442" s="348"/>
      <c r="X442" s="348"/>
      <c r="Y442" s="348"/>
      <c r="Z442" s="348"/>
      <c r="AA442" s="348"/>
      <c r="AB442" s="348"/>
      <c r="AC442" s="348"/>
      <c r="AD442" s="83"/>
    </row>
    <row r="443" spans="1:30" ht="16.5" customHeight="1">
      <c r="A443" s="90"/>
      <c r="B443" s="107"/>
      <c r="C443" s="108"/>
      <c r="D443" s="42">
        <v>71400135501</v>
      </c>
      <c r="E443" s="43" t="s">
        <v>176</v>
      </c>
      <c r="F443" s="44" t="s">
        <v>321</v>
      </c>
      <c r="G443" s="111">
        <v>1</v>
      </c>
      <c r="H443" s="144"/>
      <c r="I443" s="144">
        <v>30</v>
      </c>
      <c r="J443" s="106">
        <v>36</v>
      </c>
      <c r="K443" s="87">
        <f t="shared" si="23"/>
        <v>0</v>
      </c>
      <c r="L443" s="87">
        <f t="shared" si="24"/>
        <v>1.2</v>
      </c>
      <c r="M443" s="46">
        <f t="shared" si="25"/>
        <v>27</v>
      </c>
      <c r="N443" s="348"/>
      <c r="O443" s="348"/>
      <c r="P443" s="348"/>
      <c r="Q443" s="348"/>
      <c r="R443" s="348"/>
      <c r="S443" s="348"/>
      <c r="T443" s="348"/>
      <c r="U443" s="348"/>
      <c r="V443" s="348"/>
      <c r="W443" s="348"/>
      <c r="X443" s="348"/>
      <c r="Y443" s="348"/>
      <c r="Z443" s="348"/>
      <c r="AA443" s="348"/>
      <c r="AB443" s="348"/>
      <c r="AC443" s="348"/>
      <c r="AD443" s="83"/>
    </row>
    <row r="444" spans="1:30" ht="16.5" customHeight="1">
      <c r="A444" s="121"/>
      <c r="B444" s="107"/>
      <c r="C444" s="108"/>
      <c r="D444" s="42">
        <v>21100138701</v>
      </c>
      <c r="E444" s="43" t="s">
        <v>322</v>
      </c>
      <c r="F444" s="44" t="s">
        <v>323</v>
      </c>
      <c r="G444" s="111">
        <v>1</v>
      </c>
      <c r="H444" s="144">
        <v>30</v>
      </c>
      <c r="I444" s="144">
        <v>30</v>
      </c>
      <c r="J444" s="106">
        <v>53</v>
      </c>
      <c r="K444" s="87">
        <f t="shared" si="23"/>
        <v>1.2</v>
      </c>
      <c r="L444" s="87">
        <f t="shared" si="24"/>
        <v>1.2</v>
      </c>
      <c r="M444" s="46">
        <f t="shared" si="25"/>
        <v>63</v>
      </c>
      <c r="N444" s="351"/>
      <c r="O444" s="351"/>
      <c r="P444" s="351"/>
      <c r="Q444" s="351"/>
      <c r="R444" s="351"/>
      <c r="S444" s="351"/>
      <c r="T444" s="351"/>
      <c r="U444" s="351"/>
      <c r="V444" s="351"/>
      <c r="W444" s="351"/>
      <c r="X444" s="351"/>
      <c r="Y444" s="351"/>
      <c r="Z444" s="351"/>
      <c r="AA444" s="351"/>
      <c r="AB444" s="351"/>
      <c r="AC444" s="351"/>
      <c r="AD444" s="83"/>
    </row>
    <row r="445" spans="1:30" ht="16.5" customHeight="1">
      <c r="A445" s="121"/>
      <c r="B445" s="107"/>
      <c r="C445" s="108"/>
      <c r="D445" s="42">
        <v>21100150001</v>
      </c>
      <c r="E445" s="43" t="s">
        <v>340</v>
      </c>
      <c r="F445" s="44" t="s">
        <v>324</v>
      </c>
      <c r="G445" s="111">
        <v>1</v>
      </c>
      <c r="H445" s="144">
        <v>26</v>
      </c>
      <c r="I445" s="144">
        <v>26</v>
      </c>
      <c r="J445" s="106">
        <v>32</v>
      </c>
      <c r="K445" s="87">
        <f t="shared" si="23"/>
        <v>1</v>
      </c>
      <c r="L445" s="87">
        <f t="shared" si="24"/>
        <v>1.1000000000000001</v>
      </c>
      <c r="M445" s="46">
        <f t="shared" si="25"/>
        <v>47.5</v>
      </c>
      <c r="N445" s="351"/>
      <c r="O445" s="351"/>
      <c r="P445" s="351"/>
      <c r="Q445" s="351"/>
      <c r="R445" s="351"/>
      <c r="S445" s="351"/>
      <c r="T445" s="351"/>
      <c r="U445" s="351"/>
      <c r="V445" s="351"/>
      <c r="W445" s="351"/>
      <c r="X445" s="351"/>
      <c r="Y445" s="351"/>
      <c r="Z445" s="351"/>
      <c r="AA445" s="351"/>
      <c r="AB445" s="351"/>
      <c r="AC445" s="351"/>
      <c r="AD445" s="83"/>
    </row>
    <row r="446" spans="1:30" ht="16.5" customHeight="1">
      <c r="A446" s="121"/>
      <c r="B446" s="107"/>
      <c r="C446" s="108"/>
      <c r="D446" s="42">
        <v>21100150002</v>
      </c>
      <c r="E446" s="43" t="s">
        <v>340</v>
      </c>
      <c r="F446" s="44" t="s">
        <v>325</v>
      </c>
      <c r="G446" s="111">
        <v>1</v>
      </c>
      <c r="H446" s="144">
        <v>24</v>
      </c>
      <c r="I446" s="144">
        <v>26</v>
      </c>
      <c r="J446" s="106">
        <v>28</v>
      </c>
      <c r="K446" s="87">
        <f t="shared" si="23"/>
        <v>1</v>
      </c>
      <c r="L446" s="87">
        <f t="shared" si="24"/>
        <v>1</v>
      </c>
      <c r="M446" s="46">
        <f t="shared" si="25"/>
        <v>43.5</v>
      </c>
      <c r="N446" s="351"/>
      <c r="O446" s="351"/>
      <c r="P446" s="351"/>
      <c r="Q446" s="351"/>
      <c r="R446" s="351"/>
      <c r="S446" s="351"/>
      <c r="T446" s="351"/>
      <c r="U446" s="351"/>
      <c r="V446" s="351"/>
      <c r="W446" s="351"/>
      <c r="X446" s="351"/>
      <c r="Y446" s="351"/>
      <c r="Z446" s="351"/>
      <c r="AA446" s="351"/>
      <c r="AB446" s="351"/>
      <c r="AC446" s="351"/>
      <c r="AD446" s="83"/>
    </row>
    <row r="447" spans="1:30" ht="16.5" customHeight="1">
      <c r="A447" s="90"/>
      <c r="B447" s="107"/>
      <c r="C447" s="108"/>
      <c r="D447" s="42">
        <v>41000010801</v>
      </c>
      <c r="E447" s="43" t="s">
        <v>340</v>
      </c>
      <c r="F447" s="44" t="s">
        <v>326</v>
      </c>
      <c r="G447" s="111">
        <v>1</v>
      </c>
      <c r="H447" s="144">
        <v>13</v>
      </c>
      <c r="I447" s="144">
        <v>26</v>
      </c>
      <c r="J447" s="106">
        <v>27</v>
      </c>
      <c r="K447" s="87">
        <f t="shared" si="23"/>
        <v>1</v>
      </c>
      <c r="L447" s="87">
        <f t="shared" si="24"/>
        <v>1</v>
      </c>
      <c r="M447" s="46">
        <f t="shared" si="25"/>
        <v>32.5</v>
      </c>
      <c r="N447" s="348"/>
      <c r="O447" s="348"/>
      <c r="P447" s="348"/>
      <c r="Q447" s="348"/>
      <c r="R447" s="348"/>
      <c r="S447" s="348"/>
      <c r="T447" s="348"/>
      <c r="U447" s="348"/>
      <c r="V447" s="348"/>
      <c r="W447" s="348"/>
      <c r="X447" s="348"/>
      <c r="Y447" s="348"/>
      <c r="Z447" s="348"/>
      <c r="AA447" s="348"/>
      <c r="AB447" s="348"/>
      <c r="AC447" s="348"/>
      <c r="AD447" s="83"/>
    </row>
    <row r="448" spans="1:30" ht="18" customHeight="1">
      <c r="A448" s="90"/>
      <c r="B448" s="107"/>
      <c r="C448" s="108"/>
      <c r="D448" s="42">
        <v>21100149901</v>
      </c>
      <c r="E448" s="43" t="s">
        <v>327</v>
      </c>
      <c r="F448" s="44" t="s">
        <v>324</v>
      </c>
      <c r="G448" s="111">
        <v>1</v>
      </c>
      <c r="H448" s="144">
        <v>45</v>
      </c>
      <c r="I448" s="144">
        <v>30</v>
      </c>
      <c r="J448" s="106">
        <v>32</v>
      </c>
      <c r="K448" s="87">
        <f t="shared" si="23"/>
        <v>1</v>
      </c>
      <c r="L448" s="87">
        <f t="shared" si="24"/>
        <v>1.1000000000000001</v>
      </c>
      <c r="M448" s="46">
        <f t="shared" si="25"/>
        <v>69.8</v>
      </c>
      <c r="N448" s="348"/>
      <c r="O448" s="348"/>
      <c r="P448" s="348"/>
      <c r="Q448" s="348"/>
      <c r="R448" s="348"/>
      <c r="S448" s="348"/>
      <c r="T448" s="348"/>
      <c r="U448" s="348"/>
      <c r="V448" s="348"/>
      <c r="W448" s="348"/>
      <c r="X448" s="348"/>
      <c r="Y448" s="348"/>
      <c r="Z448" s="348"/>
      <c r="AA448" s="348"/>
      <c r="AB448" s="348"/>
      <c r="AC448" s="348"/>
      <c r="AD448" s="83"/>
    </row>
    <row r="449" spans="1:30" ht="18" customHeight="1">
      <c r="A449" s="90"/>
      <c r="B449" s="107"/>
      <c r="C449" s="108"/>
      <c r="D449" s="42">
        <v>21100149902</v>
      </c>
      <c r="E449" s="43" t="s">
        <v>327</v>
      </c>
      <c r="F449" s="44" t="s">
        <v>325</v>
      </c>
      <c r="G449" s="170">
        <v>1</v>
      </c>
      <c r="H449" s="144">
        <v>45</v>
      </c>
      <c r="I449" s="157">
        <v>30</v>
      </c>
      <c r="J449" s="106">
        <v>28</v>
      </c>
      <c r="K449" s="87">
        <f t="shared" si="23"/>
        <v>1</v>
      </c>
      <c r="L449" s="87">
        <f t="shared" si="24"/>
        <v>1</v>
      </c>
      <c r="M449" s="46">
        <f t="shared" si="25"/>
        <v>67.5</v>
      </c>
      <c r="N449" s="348"/>
      <c r="O449" s="348"/>
      <c r="P449" s="348"/>
      <c r="Q449" s="348"/>
      <c r="R449" s="348"/>
      <c r="S449" s="348"/>
      <c r="T449" s="348"/>
      <c r="U449" s="348"/>
      <c r="V449" s="348"/>
      <c r="W449" s="348"/>
      <c r="X449" s="348"/>
      <c r="Y449" s="348"/>
      <c r="Z449" s="348"/>
      <c r="AA449" s="348"/>
      <c r="AB449" s="348"/>
      <c r="AC449" s="348"/>
      <c r="AD449" s="83"/>
    </row>
    <row r="450" spans="1:30" ht="18" customHeight="1">
      <c r="A450" s="90"/>
      <c r="B450" s="107"/>
      <c r="C450" s="108"/>
      <c r="D450" s="42"/>
      <c r="E450" s="43" t="s">
        <v>328</v>
      </c>
      <c r="F450" s="184" t="s">
        <v>325</v>
      </c>
      <c r="G450" s="170"/>
      <c r="H450" s="144"/>
      <c r="I450" s="157"/>
      <c r="J450" s="106"/>
      <c r="K450" s="87">
        <f t="shared" si="23"/>
        <v>0</v>
      </c>
      <c r="L450" s="87">
        <f t="shared" si="24"/>
        <v>0</v>
      </c>
      <c r="M450" s="46">
        <f t="shared" si="25"/>
        <v>0</v>
      </c>
      <c r="N450" s="348"/>
      <c r="O450" s="348"/>
      <c r="P450" s="348"/>
      <c r="Q450" s="348"/>
      <c r="R450" s="348"/>
      <c r="S450" s="348"/>
      <c r="T450" s="348"/>
      <c r="U450" s="348"/>
      <c r="V450" s="348"/>
      <c r="W450" s="348"/>
      <c r="X450" s="348"/>
      <c r="Y450" s="348"/>
      <c r="Z450" s="348"/>
      <c r="AA450" s="348"/>
      <c r="AB450" s="348"/>
      <c r="AC450" s="348"/>
      <c r="AD450" s="83"/>
    </row>
    <row r="451" spans="1:30" ht="18" customHeight="1">
      <c r="A451" s="90"/>
      <c r="B451" s="107"/>
      <c r="C451" s="108"/>
      <c r="D451" s="42"/>
      <c r="E451" s="43" t="s">
        <v>322</v>
      </c>
      <c r="F451" s="44" t="s">
        <v>163</v>
      </c>
      <c r="G451" s="170">
        <v>1</v>
      </c>
      <c r="H451" s="144">
        <v>15</v>
      </c>
      <c r="I451" s="157">
        <v>30</v>
      </c>
      <c r="J451" s="106">
        <v>10</v>
      </c>
      <c r="K451" s="87">
        <f t="shared" si="23"/>
        <v>1</v>
      </c>
      <c r="L451" s="87">
        <f t="shared" si="24"/>
        <v>1</v>
      </c>
      <c r="M451" s="46">
        <f t="shared" si="25"/>
        <v>37.5</v>
      </c>
      <c r="N451" s="348"/>
      <c r="O451" s="348"/>
      <c r="P451" s="348"/>
      <c r="Q451" s="348"/>
      <c r="R451" s="348"/>
      <c r="S451" s="348"/>
      <c r="T451" s="348"/>
      <c r="U451" s="348"/>
      <c r="V451" s="348"/>
      <c r="W451" s="348"/>
      <c r="X451" s="348"/>
      <c r="Y451" s="348"/>
      <c r="Z451" s="348"/>
      <c r="AA451" s="348"/>
      <c r="AB451" s="348"/>
      <c r="AC451" s="348"/>
      <c r="AD451" s="83"/>
    </row>
    <row r="452" spans="1:30" s="225" customFormat="1" ht="18" customHeight="1">
      <c r="A452" s="121"/>
      <c r="B452" s="107"/>
      <c r="C452" s="108"/>
      <c r="D452" s="42"/>
      <c r="E452" s="43" t="s">
        <v>322</v>
      </c>
      <c r="F452" s="44" t="s">
        <v>235</v>
      </c>
      <c r="G452" s="170">
        <v>1</v>
      </c>
      <c r="H452" s="144">
        <v>15</v>
      </c>
      <c r="I452" s="157"/>
      <c r="J452" s="106">
        <v>10</v>
      </c>
      <c r="K452" s="87">
        <f t="shared" si="23"/>
        <v>1</v>
      </c>
      <c r="L452" s="87">
        <f t="shared" si="24"/>
        <v>0</v>
      </c>
      <c r="M452" s="46">
        <f t="shared" si="25"/>
        <v>15</v>
      </c>
      <c r="N452" s="351"/>
      <c r="O452" s="351"/>
      <c r="P452" s="351"/>
      <c r="Q452" s="351"/>
      <c r="R452" s="351"/>
      <c r="S452" s="351"/>
      <c r="T452" s="351"/>
      <c r="U452" s="351"/>
      <c r="V452" s="351"/>
      <c r="W452" s="351"/>
      <c r="X452" s="351"/>
      <c r="Y452" s="351"/>
      <c r="Z452" s="351"/>
      <c r="AA452" s="351"/>
      <c r="AB452" s="351"/>
      <c r="AC452" s="351"/>
      <c r="AD452" s="83"/>
    </row>
    <row r="453" spans="1:30" s="225" customFormat="1" ht="18" customHeight="1">
      <c r="A453" s="121"/>
      <c r="B453" s="107"/>
      <c r="C453" s="108"/>
      <c r="D453" s="42"/>
      <c r="E453" s="43" t="s">
        <v>505</v>
      </c>
      <c r="F453" s="44" t="s">
        <v>235</v>
      </c>
      <c r="G453" s="170">
        <v>1</v>
      </c>
      <c r="H453" s="144"/>
      <c r="I453" s="157">
        <v>30</v>
      </c>
      <c r="J453" s="106">
        <v>10</v>
      </c>
      <c r="K453" s="87">
        <f t="shared" si="23"/>
        <v>0</v>
      </c>
      <c r="L453" s="87">
        <f t="shared" si="24"/>
        <v>1</v>
      </c>
      <c r="M453" s="46">
        <f t="shared" si="25"/>
        <v>22.5</v>
      </c>
      <c r="N453" s="351"/>
      <c r="O453" s="351"/>
      <c r="P453" s="351"/>
      <c r="Q453" s="351"/>
      <c r="R453" s="351"/>
      <c r="S453" s="351"/>
      <c r="T453" s="351"/>
      <c r="U453" s="351"/>
      <c r="V453" s="351"/>
      <c r="W453" s="351"/>
      <c r="X453" s="351"/>
      <c r="Y453" s="351"/>
      <c r="Z453" s="351"/>
      <c r="AA453" s="351"/>
      <c r="AB453" s="351"/>
      <c r="AC453" s="351"/>
      <c r="AD453" s="83"/>
    </row>
    <row r="454" spans="1:30" s="225" customFormat="1" ht="18" customHeight="1">
      <c r="A454" s="121"/>
      <c r="B454" s="107"/>
      <c r="C454" s="108"/>
      <c r="D454" s="42"/>
      <c r="E454" s="43" t="s">
        <v>506</v>
      </c>
      <c r="F454" s="44" t="s">
        <v>235</v>
      </c>
      <c r="G454" s="170">
        <v>1</v>
      </c>
      <c r="H454" s="144"/>
      <c r="I454" s="157">
        <v>30</v>
      </c>
      <c r="J454" s="106">
        <v>10</v>
      </c>
      <c r="K454" s="87">
        <f t="shared" si="23"/>
        <v>0</v>
      </c>
      <c r="L454" s="87">
        <f t="shared" si="24"/>
        <v>1</v>
      </c>
      <c r="M454" s="46">
        <f t="shared" si="25"/>
        <v>22.5</v>
      </c>
      <c r="N454" s="351"/>
      <c r="O454" s="351"/>
      <c r="P454" s="351"/>
      <c r="Q454" s="351"/>
      <c r="R454" s="351"/>
      <c r="S454" s="351"/>
      <c r="T454" s="351"/>
      <c r="U454" s="351"/>
      <c r="V454" s="351"/>
      <c r="W454" s="351"/>
      <c r="X454" s="351"/>
      <c r="Y454" s="351"/>
      <c r="Z454" s="351"/>
      <c r="AA454" s="351"/>
      <c r="AB454" s="351"/>
      <c r="AC454" s="351"/>
      <c r="AD454" s="83"/>
    </row>
    <row r="455" spans="1:30" s="225" customFormat="1" ht="18" customHeight="1">
      <c r="A455" s="121"/>
      <c r="B455" s="107"/>
      <c r="C455" s="108"/>
      <c r="D455" s="42"/>
      <c r="E455" s="43" t="s">
        <v>425</v>
      </c>
      <c r="F455" s="44" t="s">
        <v>202</v>
      </c>
      <c r="G455" s="170">
        <v>2</v>
      </c>
      <c r="H455" s="144">
        <v>15</v>
      </c>
      <c r="I455" s="157">
        <v>30</v>
      </c>
      <c r="J455" s="106">
        <v>40</v>
      </c>
      <c r="K455" s="87">
        <f t="shared" si="23"/>
        <v>1.2</v>
      </c>
      <c r="L455" s="87">
        <f t="shared" si="24"/>
        <v>1.2</v>
      </c>
      <c r="M455" s="46">
        <f t="shared" si="25"/>
        <v>45</v>
      </c>
      <c r="N455" s="351"/>
      <c r="O455" s="351"/>
      <c r="P455" s="351"/>
      <c r="Q455" s="351"/>
      <c r="R455" s="351"/>
      <c r="S455" s="351"/>
      <c r="T455" s="351"/>
      <c r="U455" s="351"/>
      <c r="V455" s="351"/>
      <c r="W455" s="351"/>
      <c r="X455" s="351"/>
      <c r="Y455" s="351"/>
      <c r="Z455" s="351"/>
      <c r="AA455" s="351"/>
      <c r="AB455" s="351"/>
      <c r="AC455" s="351"/>
      <c r="AD455" s="83"/>
    </row>
    <row r="456" spans="1:30" s="225" customFormat="1" ht="18" customHeight="1">
      <c r="A456" s="121"/>
      <c r="B456" s="107"/>
      <c r="C456" s="108"/>
      <c r="D456" s="42"/>
      <c r="E456" s="43" t="s">
        <v>425</v>
      </c>
      <c r="F456" s="44" t="s">
        <v>237</v>
      </c>
      <c r="G456" s="170">
        <v>2</v>
      </c>
      <c r="H456" s="144">
        <v>15</v>
      </c>
      <c r="I456" s="157">
        <v>30</v>
      </c>
      <c r="J456" s="106">
        <v>40</v>
      </c>
      <c r="K456" s="87">
        <f t="shared" si="23"/>
        <v>1.2</v>
      </c>
      <c r="L456" s="87">
        <f t="shared" si="24"/>
        <v>1.2</v>
      </c>
      <c r="M456" s="46">
        <f t="shared" si="25"/>
        <v>45</v>
      </c>
      <c r="N456" s="351"/>
      <c r="O456" s="351"/>
      <c r="P456" s="351"/>
      <c r="Q456" s="351"/>
      <c r="R456" s="351"/>
      <c r="S456" s="351"/>
      <c r="T456" s="351"/>
      <c r="U456" s="351"/>
      <c r="V456" s="351"/>
      <c r="W456" s="351"/>
      <c r="X456" s="351"/>
      <c r="Y456" s="351"/>
      <c r="Z456" s="351"/>
      <c r="AA456" s="351"/>
      <c r="AB456" s="351"/>
      <c r="AC456" s="351"/>
      <c r="AD456" s="83"/>
    </row>
    <row r="457" spans="1:30" ht="18" customHeight="1">
      <c r="A457" s="104">
        <v>23</v>
      </c>
      <c r="B457" s="60" t="s">
        <v>119</v>
      </c>
      <c r="C457" s="61" t="s">
        <v>120</v>
      </c>
      <c r="D457" s="42">
        <v>20200010</v>
      </c>
      <c r="E457" s="43" t="s">
        <v>277</v>
      </c>
      <c r="F457" s="44" t="s">
        <v>202</v>
      </c>
      <c r="G457" s="170">
        <v>1</v>
      </c>
      <c r="H457" s="137">
        <v>15</v>
      </c>
      <c r="I457" s="156">
        <v>30</v>
      </c>
      <c r="J457" s="106">
        <v>37</v>
      </c>
      <c r="K457" s="87">
        <f t="shared" si="23"/>
        <v>1.2</v>
      </c>
      <c r="L457" s="87">
        <f t="shared" si="24"/>
        <v>1.2</v>
      </c>
      <c r="M457" s="46">
        <f t="shared" si="25"/>
        <v>45</v>
      </c>
      <c r="N457" s="357">
        <v>67.5</v>
      </c>
      <c r="O457" s="352"/>
      <c r="P457" s="350">
        <f>SUM(M457:M482)+N457+O457</f>
        <v>1156.8</v>
      </c>
      <c r="Q457" s="352">
        <v>0</v>
      </c>
      <c r="R457" s="350">
        <v>56</v>
      </c>
      <c r="S457" s="355">
        <v>450</v>
      </c>
      <c r="T457" s="352">
        <v>450</v>
      </c>
      <c r="U457" s="355">
        <v>112</v>
      </c>
      <c r="V457" s="383">
        <v>112</v>
      </c>
      <c r="W457" s="355">
        <v>56</v>
      </c>
      <c r="X457" s="352">
        <v>56</v>
      </c>
      <c r="Y457" s="350">
        <f>ROUND((P457-T457),1)</f>
        <v>706.8</v>
      </c>
      <c r="Z457" s="397">
        <f>IF(OR(SUM(V457:V482)="",SUM(Q457:Q482)=""),0,IF(OR(SUM(U457:U482)=320,SUM(V457:V482)&gt;0),ROUND((SUM(Q457:Q482)-SUM(V457:V482)),1),0))</f>
        <v>-112</v>
      </c>
      <c r="AA457" s="397">
        <f>IF(OR(SUM(X457:X482)="",SUM(R457:R482)=""),0,IF(OR(SUM(W457:W482)=160,SUM(X457:X482)&gt;0),ROUND((SUM(R457:R482)-SUM(X457:X482)),1),0))</f>
        <v>0</v>
      </c>
      <c r="AB457" s="398">
        <v>0</v>
      </c>
      <c r="AC457" s="403">
        <f>SUM(Y457:AA482)</f>
        <v>594.79999999999995</v>
      </c>
      <c r="AD457" s="83"/>
    </row>
    <row r="458" spans="1:30" ht="18" customHeight="1">
      <c r="A458" s="90"/>
      <c r="B458" s="107"/>
      <c r="C458" s="108"/>
      <c r="D458" s="42">
        <v>20200010</v>
      </c>
      <c r="E458" s="43" t="s">
        <v>277</v>
      </c>
      <c r="F458" s="44" t="s">
        <v>237</v>
      </c>
      <c r="G458" s="170">
        <v>1</v>
      </c>
      <c r="H458" s="137">
        <v>15</v>
      </c>
      <c r="I458" s="156">
        <v>30</v>
      </c>
      <c r="J458" s="106">
        <v>38</v>
      </c>
      <c r="K458" s="87">
        <f t="shared" si="23"/>
        <v>1.2</v>
      </c>
      <c r="L458" s="87">
        <f t="shared" si="24"/>
        <v>1.2</v>
      </c>
      <c r="M458" s="46">
        <f t="shared" si="25"/>
        <v>45</v>
      </c>
      <c r="N458" s="348"/>
      <c r="O458" s="348"/>
      <c r="P458" s="348"/>
      <c r="Q458" s="348"/>
      <c r="R458" s="348"/>
      <c r="S458" s="348"/>
      <c r="T458" s="348"/>
      <c r="U458" s="348"/>
      <c r="V458" s="348"/>
      <c r="W458" s="348"/>
      <c r="X458" s="348"/>
      <c r="Y458" s="348"/>
      <c r="Z458" s="348"/>
      <c r="AA458" s="348"/>
      <c r="AB458" s="348"/>
      <c r="AC458" s="348"/>
      <c r="AD458" s="83"/>
    </row>
    <row r="459" spans="1:30" ht="18" customHeight="1">
      <c r="A459" s="90"/>
      <c r="B459" s="107"/>
      <c r="C459" s="108"/>
      <c r="D459" s="42">
        <v>20200010601</v>
      </c>
      <c r="E459" s="43" t="s">
        <v>278</v>
      </c>
      <c r="F459" s="44" t="s">
        <v>197</v>
      </c>
      <c r="G459" s="170">
        <v>1</v>
      </c>
      <c r="H459" s="137">
        <v>30</v>
      </c>
      <c r="I459" s="156"/>
      <c r="J459" s="106">
        <v>59</v>
      </c>
      <c r="K459" s="87">
        <f t="shared" si="23"/>
        <v>1.2</v>
      </c>
      <c r="L459" s="87">
        <f t="shared" si="24"/>
        <v>0</v>
      </c>
      <c r="M459" s="46">
        <f t="shared" si="25"/>
        <v>36</v>
      </c>
      <c r="N459" s="348"/>
      <c r="O459" s="348"/>
      <c r="P459" s="348"/>
      <c r="Q459" s="348"/>
      <c r="R459" s="348"/>
      <c r="S459" s="348"/>
      <c r="T459" s="348"/>
      <c r="U459" s="348"/>
      <c r="V459" s="348"/>
      <c r="W459" s="348"/>
      <c r="X459" s="348"/>
      <c r="Y459" s="348"/>
      <c r="Z459" s="348"/>
      <c r="AA459" s="348"/>
      <c r="AB459" s="348"/>
      <c r="AC459" s="348"/>
      <c r="AD459" s="83"/>
    </row>
    <row r="460" spans="1:30" s="225" customFormat="1" ht="18" customHeight="1">
      <c r="A460" s="121"/>
      <c r="B460" s="107"/>
      <c r="C460" s="108"/>
      <c r="D460" s="42">
        <v>20200010601</v>
      </c>
      <c r="E460" s="43" t="s">
        <v>507</v>
      </c>
      <c r="F460" s="44" t="s">
        <v>197</v>
      </c>
      <c r="G460" s="170">
        <v>1</v>
      </c>
      <c r="H460" s="137"/>
      <c r="I460" s="156">
        <v>30</v>
      </c>
      <c r="J460" s="106">
        <v>59</v>
      </c>
      <c r="K460" s="87">
        <f t="shared" ref="K460:K523" si="26">IF(OR(LEFT(E460,2)="ĐA",LEFT(E460,2)="DA",LEFT(E460,5)="Đồ án",LEFT(E460,5)="Đồán ",LEFT(E460,9)="Sinh hoạt",LEFT(E460,9)="sinh hoạt",LEFT(E460,6)="Cố vấn",LEFT(E460,6)="cố vấn",LEFT(E460,4)="cvht",LEFT(E460,4)="CVHT",LEFT(E460,4)="shcn",LEFT(E460,4)="SHCN"),0,(IF(AND(H460&gt;0,J460&gt;0),IF(J460&gt;60,1.3,IF(J460&gt;35,1.2,1)),0)))</f>
        <v>0</v>
      </c>
      <c r="L460" s="87">
        <f t="shared" ref="L460:L523" si="27">IF(OR(LEFT(E460,2)="ĐA",LEFT(E460,2)="DA",LEFT(E460,5)="Đồ án",LEFT(E460,5)="Đồán "),0,IF(AND(J460&gt;0,I460&gt;0),IF(AND(OR(LEFT(E460,4)="GDQP",LEFT(E460,4)="gdqp",LEFT(E460,19)="Giáo dục quốc phòng"),J460&gt;50),1.3,IF(J460&gt;35,1.2,IF(J460&gt;29,1.1,1))),0))</f>
        <v>1.2</v>
      </c>
      <c r="M460" s="46">
        <f t="shared" ref="M460:M523" si="28">ROUND(IF(OR(LEFT(E460,2)="ĐA",LEFT(E460,2)="DA",LEFT(E460,5)="Đồ án",LEFT(E460,5)="Đồán "),J460*0.5,(IF(H460&gt;0,H460*K460,"0")+IF(I460&gt;0,(I460*0.75)*L460,"0"))),1)</f>
        <v>27</v>
      </c>
      <c r="N460" s="351"/>
      <c r="O460" s="351"/>
      <c r="P460" s="351"/>
      <c r="Q460" s="351"/>
      <c r="R460" s="351"/>
      <c r="S460" s="351"/>
      <c r="T460" s="351"/>
      <c r="U460" s="351"/>
      <c r="V460" s="351"/>
      <c r="W460" s="351"/>
      <c r="X460" s="351"/>
      <c r="Y460" s="351"/>
      <c r="Z460" s="351"/>
      <c r="AA460" s="351"/>
      <c r="AB460" s="351"/>
      <c r="AC460" s="351"/>
      <c r="AD460" s="83"/>
    </row>
    <row r="461" spans="1:30" s="225" customFormat="1" ht="18" customHeight="1">
      <c r="A461" s="121"/>
      <c r="B461" s="107"/>
      <c r="C461" s="108"/>
      <c r="D461" s="42">
        <v>20200010601</v>
      </c>
      <c r="E461" s="43" t="s">
        <v>508</v>
      </c>
      <c r="F461" s="44" t="s">
        <v>197</v>
      </c>
      <c r="G461" s="170">
        <v>1</v>
      </c>
      <c r="H461" s="137"/>
      <c r="I461" s="156">
        <v>30</v>
      </c>
      <c r="J461" s="106">
        <v>59</v>
      </c>
      <c r="K461" s="87">
        <f t="shared" si="26"/>
        <v>0</v>
      </c>
      <c r="L461" s="87">
        <f t="shared" si="27"/>
        <v>1.2</v>
      </c>
      <c r="M461" s="46">
        <f t="shared" si="28"/>
        <v>27</v>
      </c>
      <c r="N461" s="351"/>
      <c r="O461" s="351"/>
      <c r="P461" s="351"/>
      <c r="Q461" s="351"/>
      <c r="R461" s="351"/>
      <c r="S461" s="351"/>
      <c r="T461" s="351"/>
      <c r="U461" s="351"/>
      <c r="V461" s="351"/>
      <c r="W461" s="351"/>
      <c r="X461" s="351"/>
      <c r="Y461" s="351"/>
      <c r="Z461" s="351"/>
      <c r="AA461" s="351"/>
      <c r="AB461" s="351"/>
      <c r="AC461" s="351"/>
      <c r="AD461" s="83"/>
    </row>
    <row r="462" spans="1:30" ht="18" customHeight="1">
      <c r="A462" s="90"/>
      <c r="B462" s="107"/>
      <c r="C462" s="108"/>
      <c r="D462" s="42">
        <v>21100094</v>
      </c>
      <c r="E462" s="43" t="s">
        <v>279</v>
      </c>
      <c r="F462" s="44" t="s">
        <v>280</v>
      </c>
      <c r="G462" s="170">
        <v>1</v>
      </c>
      <c r="H462" s="137">
        <v>30</v>
      </c>
      <c r="I462" s="156">
        <v>60</v>
      </c>
      <c r="J462" s="106">
        <v>29</v>
      </c>
      <c r="K462" s="87">
        <f t="shared" si="26"/>
        <v>1</v>
      </c>
      <c r="L462" s="87">
        <f t="shared" si="27"/>
        <v>1</v>
      </c>
      <c r="M462" s="46">
        <f t="shared" si="28"/>
        <v>75</v>
      </c>
      <c r="N462" s="348"/>
      <c r="O462" s="348"/>
      <c r="P462" s="348"/>
      <c r="Q462" s="348"/>
      <c r="R462" s="348"/>
      <c r="S462" s="348"/>
      <c r="T462" s="348"/>
      <c r="U462" s="348"/>
      <c r="V462" s="348"/>
      <c r="W462" s="348"/>
      <c r="X462" s="348"/>
      <c r="Y462" s="348"/>
      <c r="Z462" s="348"/>
      <c r="AA462" s="348"/>
      <c r="AB462" s="348"/>
      <c r="AC462" s="348"/>
      <c r="AD462" s="83"/>
    </row>
    <row r="463" spans="1:30" ht="18" customHeight="1">
      <c r="A463" s="90"/>
      <c r="B463" s="107"/>
      <c r="C463" s="108"/>
      <c r="D463" s="42">
        <v>71400135504</v>
      </c>
      <c r="E463" s="43" t="s">
        <v>176</v>
      </c>
      <c r="F463" s="44" t="s">
        <v>281</v>
      </c>
      <c r="G463" s="170">
        <v>1</v>
      </c>
      <c r="H463" s="137">
        <v>30</v>
      </c>
      <c r="I463" s="156">
        <v>30</v>
      </c>
      <c r="J463" s="106">
        <v>35</v>
      </c>
      <c r="K463" s="87">
        <f t="shared" si="26"/>
        <v>1</v>
      </c>
      <c r="L463" s="87">
        <f t="shared" si="27"/>
        <v>1.1000000000000001</v>
      </c>
      <c r="M463" s="46">
        <f t="shared" si="28"/>
        <v>54.8</v>
      </c>
      <c r="N463" s="348"/>
      <c r="O463" s="348"/>
      <c r="P463" s="348"/>
      <c r="Q463" s="348"/>
      <c r="R463" s="348"/>
      <c r="S463" s="348"/>
      <c r="T463" s="348"/>
      <c r="U463" s="348"/>
      <c r="V463" s="348"/>
      <c r="W463" s="348"/>
      <c r="X463" s="348"/>
      <c r="Y463" s="348"/>
      <c r="Z463" s="348"/>
      <c r="AA463" s="348"/>
      <c r="AB463" s="348"/>
      <c r="AC463" s="348"/>
      <c r="AD463" s="83"/>
    </row>
    <row r="464" spans="1:30" ht="18" customHeight="1">
      <c r="A464" s="90"/>
      <c r="B464" s="107"/>
      <c r="C464" s="108"/>
      <c r="D464" s="42">
        <v>21100012201</v>
      </c>
      <c r="E464" s="43" t="s">
        <v>176</v>
      </c>
      <c r="F464" s="44" t="s">
        <v>183</v>
      </c>
      <c r="G464" s="170">
        <v>1</v>
      </c>
      <c r="H464" s="137">
        <v>30</v>
      </c>
      <c r="I464" s="156">
        <v>30</v>
      </c>
      <c r="J464" s="106">
        <v>41</v>
      </c>
      <c r="K464" s="87">
        <f t="shared" si="26"/>
        <v>1.2</v>
      </c>
      <c r="L464" s="87">
        <f t="shared" si="27"/>
        <v>1.2</v>
      </c>
      <c r="M464" s="46">
        <f t="shared" si="28"/>
        <v>63</v>
      </c>
      <c r="N464" s="348"/>
      <c r="O464" s="348"/>
      <c r="P464" s="348"/>
      <c r="Q464" s="348"/>
      <c r="R464" s="348"/>
      <c r="S464" s="348"/>
      <c r="T464" s="348"/>
      <c r="U464" s="348"/>
      <c r="V464" s="348"/>
      <c r="W464" s="348"/>
      <c r="X464" s="348"/>
      <c r="Y464" s="348"/>
      <c r="Z464" s="348"/>
      <c r="AA464" s="348"/>
      <c r="AB464" s="348"/>
      <c r="AC464" s="348"/>
      <c r="AD464" s="83"/>
    </row>
    <row r="465" spans="1:30" ht="18" customHeight="1">
      <c r="A465" s="90"/>
      <c r="B465" s="107"/>
      <c r="C465" s="108"/>
      <c r="D465" s="42">
        <v>21100012204</v>
      </c>
      <c r="E465" s="43" t="s">
        <v>176</v>
      </c>
      <c r="F465" s="44" t="s">
        <v>206</v>
      </c>
      <c r="G465" s="170">
        <v>1</v>
      </c>
      <c r="H465" s="171">
        <v>30</v>
      </c>
      <c r="I465" s="172">
        <v>30</v>
      </c>
      <c r="J465" s="106">
        <v>42</v>
      </c>
      <c r="K465" s="87">
        <f t="shared" si="26"/>
        <v>1.2</v>
      </c>
      <c r="L465" s="87">
        <f t="shared" si="27"/>
        <v>1.2</v>
      </c>
      <c r="M465" s="46">
        <f t="shared" si="28"/>
        <v>63</v>
      </c>
      <c r="N465" s="348"/>
      <c r="O465" s="348"/>
      <c r="P465" s="348"/>
      <c r="Q465" s="348"/>
      <c r="R465" s="348"/>
      <c r="S465" s="348"/>
      <c r="T465" s="348"/>
      <c r="U465" s="348"/>
      <c r="V465" s="348"/>
      <c r="W465" s="348"/>
      <c r="X465" s="348"/>
      <c r="Y465" s="348"/>
      <c r="Z465" s="348"/>
      <c r="AA465" s="348"/>
      <c r="AB465" s="348"/>
      <c r="AC465" s="348"/>
      <c r="AD465" s="83"/>
    </row>
    <row r="466" spans="1:30" ht="18" customHeight="1">
      <c r="A466" s="90"/>
      <c r="B466" s="107"/>
      <c r="C466" s="108"/>
      <c r="D466" s="42">
        <v>50600115401</v>
      </c>
      <c r="E466" s="43" t="s">
        <v>282</v>
      </c>
      <c r="F466" s="44" t="s">
        <v>262</v>
      </c>
      <c r="G466" s="170">
        <v>1</v>
      </c>
      <c r="H466" s="171">
        <v>35</v>
      </c>
      <c r="I466" s="172"/>
      <c r="J466" s="106">
        <v>68</v>
      </c>
      <c r="K466" s="87">
        <f t="shared" si="26"/>
        <v>1.3</v>
      </c>
      <c r="L466" s="87">
        <f t="shared" si="27"/>
        <v>0</v>
      </c>
      <c r="M466" s="46">
        <f t="shared" si="28"/>
        <v>45.5</v>
      </c>
      <c r="N466" s="348"/>
      <c r="O466" s="348"/>
      <c r="P466" s="348"/>
      <c r="Q466" s="348"/>
      <c r="R466" s="348"/>
      <c r="S466" s="348"/>
      <c r="T466" s="348"/>
      <c r="U466" s="348"/>
      <c r="V466" s="348"/>
      <c r="W466" s="348"/>
      <c r="X466" s="348"/>
      <c r="Y466" s="348"/>
      <c r="Z466" s="348"/>
      <c r="AA466" s="348"/>
      <c r="AB466" s="348"/>
      <c r="AC466" s="348"/>
      <c r="AD466" s="83"/>
    </row>
    <row r="467" spans="1:30" ht="18" customHeight="1">
      <c r="A467" s="90"/>
      <c r="B467" s="107"/>
      <c r="C467" s="108"/>
      <c r="D467" s="42">
        <v>50600115401</v>
      </c>
      <c r="E467" s="43" t="s">
        <v>282</v>
      </c>
      <c r="F467" s="44" t="s">
        <v>262</v>
      </c>
      <c r="G467" s="170">
        <v>1</v>
      </c>
      <c r="H467" s="171"/>
      <c r="I467" s="172">
        <v>40</v>
      </c>
      <c r="J467" s="106">
        <v>39</v>
      </c>
      <c r="K467" s="87">
        <f t="shared" si="26"/>
        <v>0</v>
      </c>
      <c r="L467" s="87">
        <f t="shared" si="27"/>
        <v>1.2</v>
      </c>
      <c r="M467" s="46">
        <f t="shared" si="28"/>
        <v>36</v>
      </c>
      <c r="N467" s="348"/>
      <c r="O467" s="348"/>
      <c r="P467" s="348"/>
      <c r="Q467" s="348"/>
      <c r="R467" s="348"/>
      <c r="S467" s="348"/>
      <c r="T467" s="348"/>
      <c r="U467" s="348"/>
      <c r="V467" s="348"/>
      <c r="W467" s="348"/>
      <c r="X467" s="348"/>
      <c r="Y467" s="348"/>
      <c r="Z467" s="348"/>
      <c r="AA467" s="348"/>
      <c r="AB467" s="348"/>
      <c r="AC467" s="348"/>
      <c r="AD467" s="83"/>
    </row>
    <row r="468" spans="1:30" ht="18" customHeight="1">
      <c r="A468" s="90"/>
      <c r="B468" s="107"/>
      <c r="C468" s="108"/>
      <c r="D468" s="42">
        <v>50600115401</v>
      </c>
      <c r="E468" s="43" t="s">
        <v>282</v>
      </c>
      <c r="F468" s="44" t="s">
        <v>262</v>
      </c>
      <c r="G468" s="170">
        <v>1</v>
      </c>
      <c r="H468" s="137"/>
      <c r="I468" s="156">
        <v>40</v>
      </c>
      <c r="J468" s="106">
        <v>29</v>
      </c>
      <c r="K468" s="87">
        <f t="shared" si="26"/>
        <v>0</v>
      </c>
      <c r="L468" s="87">
        <f t="shared" si="27"/>
        <v>1</v>
      </c>
      <c r="M468" s="46">
        <f t="shared" si="28"/>
        <v>30</v>
      </c>
      <c r="N468" s="348"/>
      <c r="O468" s="348"/>
      <c r="P468" s="348"/>
      <c r="Q468" s="348"/>
      <c r="R468" s="348"/>
      <c r="S468" s="348"/>
      <c r="T468" s="348"/>
      <c r="U468" s="348"/>
      <c r="V468" s="348"/>
      <c r="W468" s="348"/>
      <c r="X468" s="348"/>
      <c r="Y468" s="348"/>
      <c r="Z468" s="348"/>
      <c r="AA468" s="348"/>
      <c r="AB468" s="348"/>
      <c r="AC468" s="348"/>
      <c r="AD468" s="83"/>
    </row>
    <row r="469" spans="1:30" ht="18" customHeight="1">
      <c r="A469" s="90"/>
      <c r="B469" s="107"/>
      <c r="C469" s="108"/>
      <c r="D469" s="42"/>
      <c r="E469" s="43" t="s">
        <v>328</v>
      </c>
      <c r="F469" s="44" t="s">
        <v>205</v>
      </c>
      <c r="G469" s="170"/>
      <c r="H469" s="137"/>
      <c r="I469" s="156"/>
      <c r="J469" s="106"/>
      <c r="K469" s="87">
        <f t="shared" si="26"/>
        <v>0</v>
      </c>
      <c r="L469" s="87">
        <f t="shared" si="27"/>
        <v>0</v>
      </c>
      <c r="M469" s="46">
        <f t="shared" si="28"/>
        <v>0</v>
      </c>
      <c r="N469" s="348"/>
      <c r="O469" s="348"/>
      <c r="P469" s="348"/>
      <c r="Q469" s="348"/>
      <c r="R469" s="348"/>
      <c r="S469" s="348"/>
      <c r="T469" s="348"/>
      <c r="U469" s="348"/>
      <c r="V469" s="348"/>
      <c r="W469" s="348"/>
      <c r="X469" s="348"/>
      <c r="Y469" s="348"/>
      <c r="Z469" s="348"/>
      <c r="AA469" s="348"/>
      <c r="AB469" s="348"/>
      <c r="AC469" s="348"/>
      <c r="AD469" s="83"/>
    </row>
    <row r="470" spans="1:30" ht="18" customHeight="1">
      <c r="A470" s="90"/>
      <c r="B470" s="107"/>
      <c r="C470" s="108"/>
      <c r="D470" s="42"/>
      <c r="E470" s="43" t="s">
        <v>430</v>
      </c>
      <c r="F470" s="44" t="s">
        <v>319</v>
      </c>
      <c r="G470" s="170">
        <v>2</v>
      </c>
      <c r="H470" s="137">
        <v>15</v>
      </c>
      <c r="I470" s="156"/>
      <c r="J470" s="106">
        <v>40</v>
      </c>
      <c r="K470" s="87">
        <f t="shared" si="26"/>
        <v>1.2</v>
      </c>
      <c r="L470" s="87">
        <f t="shared" si="27"/>
        <v>0</v>
      </c>
      <c r="M470" s="46">
        <f t="shared" si="28"/>
        <v>18</v>
      </c>
      <c r="N470" s="348"/>
      <c r="O470" s="348"/>
      <c r="P470" s="348"/>
      <c r="Q470" s="348"/>
      <c r="R470" s="348"/>
      <c r="S470" s="348"/>
      <c r="T470" s="348"/>
      <c r="U470" s="348"/>
      <c r="V470" s="348"/>
      <c r="W470" s="348"/>
      <c r="X470" s="348"/>
      <c r="Y470" s="348"/>
      <c r="Z470" s="348"/>
      <c r="AA470" s="348"/>
      <c r="AB470" s="348"/>
      <c r="AC470" s="348"/>
      <c r="AD470" s="83"/>
    </row>
    <row r="471" spans="1:30" s="225" customFormat="1" ht="18" customHeight="1">
      <c r="A471" s="121"/>
      <c r="B471" s="107"/>
      <c r="C471" s="108"/>
      <c r="D471" s="42"/>
      <c r="E471" s="43" t="s">
        <v>509</v>
      </c>
      <c r="F471" s="44" t="s">
        <v>319</v>
      </c>
      <c r="G471" s="170">
        <v>2</v>
      </c>
      <c r="H471" s="137"/>
      <c r="I471" s="156">
        <v>30</v>
      </c>
      <c r="J471" s="106">
        <v>40</v>
      </c>
      <c r="K471" s="87">
        <f t="shared" si="26"/>
        <v>0</v>
      </c>
      <c r="L471" s="87">
        <f t="shared" si="27"/>
        <v>1.2</v>
      </c>
      <c r="M471" s="46">
        <f t="shared" si="28"/>
        <v>27</v>
      </c>
      <c r="N471" s="351"/>
      <c r="O471" s="351"/>
      <c r="P471" s="351"/>
      <c r="Q471" s="351"/>
      <c r="R471" s="351"/>
      <c r="S471" s="351"/>
      <c r="T471" s="351"/>
      <c r="U471" s="351"/>
      <c r="V471" s="351"/>
      <c r="W471" s="351"/>
      <c r="X471" s="351"/>
      <c r="Y471" s="351"/>
      <c r="Z471" s="351"/>
      <c r="AA471" s="351"/>
      <c r="AB471" s="351"/>
      <c r="AC471" s="351"/>
      <c r="AD471" s="83"/>
    </row>
    <row r="472" spans="1:30" s="225" customFormat="1" ht="18" customHeight="1">
      <c r="A472" s="121"/>
      <c r="B472" s="107"/>
      <c r="C472" s="108"/>
      <c r="D472" s="42"/>
      <c r="E472" s="43" t="s">
        <v>510</v>
      </c>
      <c r="F472" s="44" t="s">
        <v>319</v>
      </c>
      <c r="G472" s="170">
        <v>2</v>
      </c>
      <c r="H472" s="137"/>
      <c r="I472" s="156">
        <v>30</v>
      </c>
      <c r="J472" s="106">
        <v>40</v>
      </c>
      <c r="K472" s="87">
        <f t="shared" si="26"/>
        <v>0</v>
      </c>
      <c r="L472" s="87">
        <f t="shared" si="27"/>
        <v>1.2</v>
      </c>
      <c r="M472" s="46">
        <f t="shared" si="28"/>
        <v>27</v>
      </c>
      <c r="N472" s="351"/>
      <c r="O472" s="351"/>
      <c r="P472" s="351"/>
      <c r="Q472" s="351"/>
      <c r="R472" s="351"/>
      <c r="S472" s="351"/>
      <c r="T472" s="351"/>
      <c r="U472" s="351"/>
      <c r="V472" s="351"/>
      <c r="W472" s="351"/>
      <c r="X472" s="351"/>
      <c r="Y472" s="351"/>
      <c r="Z472" s="351"/>
      <c r="AA472" s="351"/>
      <c r="AB472" s="351"/>
      <c r="AC472" s="351"/>
      <c r="AD472" s="83"/>
    </row>
    <row r="473" spans="1:30" ht="18" customHeight="1">
      <c r="A473" s="90"/>
      <c r="B473" s="63"/>
      <c r="C473" s="108"/>
      <c r="D473" s="42"/>
      <c r="E473" s="43" t="s">
        <v>430</v>
      </c>
      <c r="F473" s="44" t="s">
        <v>216</v>
      </c>
      <c r="G473" s="170">
        <v>2</v>
      </c>
      <c r="H473" s="137">
        <v>15</v>
      </c>
      <c r="I473" s="156">
        <v>30</v>
      </c>
      <c r="J473" s="106">
        <v>40</v>
      </c>
      <c r="K473" s="87">
        <f t="shared" si="26"/>
        <v>1.2</v>
      </c>
      <c r="L473" s="87">
        <f t="shared" si="27"/>
        <v>1.2</v>
      </c>
      <c r="M473" s="46">
        <f t="shared" si="28"/>
        <v>45</v>
      </c>
      <c r="N473" s="348"/>
      <c r="O473" s="348"/>
      <c r="P473" s="348"/>
      <c r="Q473" s="348"/>
      <c r="R473" s="348"/>
      <c r="S473" s="348"/>
      <c r="T473" s="348"/>
      <c r="U473" s="348"/>
      <c r="V473" s="348"/>
      <c r="W473" s="348"/>
      <c r="X473" s="348"/>
      <c r="Y473" s="348"/>
      <c r="Z473" s="348"/>
      <c r="AA473" s="348"/>
      <c r="AB473" s="348"/>
      <c r="AC473" s="348"/>
      <c r="AD473" s="83"/>
    </row>
    <row r="474" spans="1:30" ht="18" customHeight="1">
      <c r="A474" s="90"/>
      <c r="B474" s="107"/>
      <c r="C474" s="108"/>
      <c r="D474" s="42"/>
      <c r="E474" s="43" t="s">
        <v>267</v>
      </c>
      <c r="F474" s="44" t="s">
        <v>260</v>
      </c>
      <c r="G474" s="170">
        <v>2</v>
      </c>
      <c r="H474" s="137">
        <v>30</v>
      </c>
      <c r="I474" s="156">
        <v>30</v>
      </c>
      <c r="J474" s="106">
        <v>40</v>
      </c>
      <c r="K474" s="87">
        <f t="shared" si="26"/>
        <v>1.2</v>
      </c>
      <c r="L474" s="87">
        <f t="shared" si="27"/>
        <v>1.2</v>
      </c>
      <c r="M474" s="46">
        <f t="shared" si="28"/>
        <v>63</v>
      </c>
      <c r="N474" s="348"/>
      <c r="O474" s="348"/>
      <c r="P474" s="348"/>
      <c r="Q474" s="348"/>
      <c r="R474" s="348"/>
      <c r="S474" s="348"/>
      <c r="T474" s="348"/>
      <c r="U474" s="348"/>
      <c r="V474" s="348"/>
      <c r="W474" s="348"/>
      <c r="X474" s="348"/>
      <c r="Y474" s="348"/>
      <c r="Z474" s="348"/>
      <c r="AA474" s="348"/>
      <c r="AB474" s="348"/>
      <c r="AC474" s="348"/>
      <c r="AD474" s="83"/>
    </row>
    <row r="475" spans="1:30" ht="18" customHeight="1">
      <c r="A475" s="90"/>
      <c r="B475" s="107"/>
      <c r="C475" s="108"/>
      <c r="D475" s="42"/>
      <c r="E475" s="43" t="s">
        <v>431</v>
      </c>
      <c r="F475" s="44" t="s">
        <v>260</v>
      </c>
      <c r="G475" s="170">
        <v>2</v>
      </c>
      <c r="H475" s="144">
        <v>30</v>
      </c>
      <c r="I475" s="157">
        <v>30</v>
      </c>
      <c r="J475" s="106">
        <v>40</v>
      </c>
      <c r="K475" s="87">
        <f t="shared" si="26"/>
        <v>1.2</v>
      </c>
      <c r="L475" s="87">
        <f t="shared" si="27"/>
        <v>1.2</v>
      </c>
      <c r="M475" s="46">
        <f t="shared" si="28"/>
        <v>63</v>
      </c>
      <c r="N475" s="348"/>
      <c r="O475" s="348"/>
      <c r="P475" s="348"/>
      <c r="Q475" s="348"/>
      <c r="R475" s="348"/>
      <c r="S475" s="348"/>
      <c r="T475" s="348"/>
      <c r="U475" s="348"/>
      <c r="V475" s="348"/>
      <c r="W475" s="348"/>
      <c r="X475" s="348"/>
      <c r="Y475" s="348"/>
      <c r="Z475" s="348"/>
      <c r="AA475" s="348"/>
      <c r="AB475" s="348"/>
      <c r="AC475" s="348"/>
      <c r="AD475" s="83"/>
    </row>
    <row r="476" spans="1:30" ht="18" customHeight="1">
      <c r="A476" s="90"/>
      <c r="B476" s="107"/>
      <c r="C476" s="108"/>
      <c r="D476" s="42"/>
      <c r="E476" s="237" t="s">
        <v>393</v>
      </c>
      <c r="F476" s="238" t="s">
        <v>325</v>
      </c>
      <c r="G476" s="239">
        <v>2</v>
      </c>
      <c r="H476" s="240"/>
      <c r="I476" s="241"/>
      <c r="J476" s="242">
        <v>40</v>
      </c>
      <c r="K476" s="87">
        <f t="shared" si="26"/>
        <v>0</v>
      </c>
      <c r="L476" s="87">
        <f t="shared" si="27"/>
        <v>0</v>
      </c>
      <c r="M476" s="46">
        <f t="shared" si="28"/>
        <v>20</v>
      </c>
      <c r="N476" s="348"/>
      <c r="O476" s="348"/>
      <c r="P476" s="348"/>
      <c r="Q476" s="348"/>
      <c r="R476" s="348"/>
      <c r="S476" s="348"/>
      <c r="T476" s="348"/>
      <c r="U476" s="348"/>
      <c r="V476" s="348"/>
      <c r="W476" s="348"/>
      <c r="X476" s="348"/>
      <c r="Y476" s="348"/>
      <c r="Z476" s="348"/>
      <c r="AA476" s="348"/>
      <c r="AB476" s="348"/>
      <c r="AC476" s="348"/>
      <c r="AD476" s="83"/>
    </row>
    <row r="477" spans="1:30" s="225" customFormat="1" ht="18" customHeight="1">
      <c r="A477" s="121"/>
      <c r="B477" s="107"/>
      <c r="C477" s="108"/>
      <c r="D477" s="42"/>
      <c r="E477" s="43" t="s">
        <v>278</v>
      </c>
      <c r="F477" s="44" t="s">
        <v>320</v>
      </c>
      <c r="G477" s="170">
        <v>2</v>
      </c>
      <c r="H477" s="144">
        <v>30</v>
      </c>
      <c r="I477" s="157"/>
      <c r="J477" s="106">
        <v>40</v>
      </c>
      <c r="K477" s="87">
        <f t="shared" si="26"/>
        <v>1.2</v>
      </c>
      <c r="L477" s="87">
        <f t="shared" si="27"/>
        <v>0</v>
      </c>
      <c r="M477" s="46">
        <f t="shared" si="28"/>
        <v>36</v>
      </c>
      <c r="N477" s="351"/>
      <c r="O477" s="351"/>
      <c r="P477" s="351"/>
      <c r="Q477" s="351"/>
      <c r="R477" s="351"/>
      <c r="S477" s="351"/>
      <c r="T477" s="351"/>
      <c r="U477" s="351"/>
      <c r="V477" s="351"/>
      <c r="W477" s="351"/>
      <c r="X477" s="351"/>
      <c r="Y477" s="351"/>
      <c r="Z477" s="351"/>
      <c r="AA477" s="351"/>
      <c r="AB477" s="351"/>
      <c r="AC477" s="351"/>
      <c r="AD477" s="83"/>
    </row>
    <row r="478" spans="1:30" s="225" customFormat="1" ht="18" customHeight="1">
      <c r="A478" s="121"/>
      <c r="B478" s="107"/>
      <c r="C478" s="108"/>
      <c r="D478" s="42"/>
      <c r="E478" s="43" t="s">
        <v>507</v>
      </c>
      <c r="F478" s="44" t="s">
        <v>320</v>
      </c>
      <c r="G478" s="170">
        <v>2</v>
      </c>
      <c r="H478" s="144"/>
      <c r="I478" s="157">
        <v>30</v>
      </c>
      <c r="J478" s="106">
        <v>40</v>
      </c>
      <c r="K478" s="87">
        <f t="shared" si="26"/>
        <v>0</v>
      </c>
      <c r="L478" s="87">
        <f t="shared" si="27"/>
        <v>1.2</v>
      </c>
      <c r="M478" s="46">
        <f t="shared" si="28"/>
        <v>27</v>
      </c>
      <c r="N478" s="351"/>
      <c r="O478" s="351"/>
      <c r="P478" s="351"/>
      <c r="Q478" s="351"/>
      <c r="R478" s="351"/>
      <c r="S478" s="351"/>
      <c r="T478" s="351"/>
      <c r="U478" s="351"/>
      <c r="V478" s="351"/>
      <c r="W478" s="351"/>
      <c r="X478" s="351"/>
      <c r="Y478" s="351"/>
      <c r="Z478" s="351"/>
      <c r="AA478" s="351"/>
      <c r="AB478" s="351"/>
      <c r="AC478" s="351"/>
      <c r="AD478" s="83"/>
    </row>
    <row r="479" spans="1:30" s="225" customFormat="1" ht="18" customHeight="1">
      <c r="A479" s="121"/>
      <c r="B479" s="107"/>
      <c r="C479" s="108"/>
      <c r="D479" s="42"/>
      <c r="E479" s="43" t="s">
        <v>508</v>
      </c>
      <c r="F479" s="44" t="s">
        <v>320</v>
      </c>
      <c r="G479" s="170">
        <v>2</v>
      </c>
      <c r="H479" s="144"/>
      <c r="I479" s="157">
        <v>30</v>
      </c>
      <c r="J479" s="106">
        <v>40</v>
      </c>
      <c r="K479" s="87">
        <f t="shared" si="26"/>
        <v>0</v>
      </c>
      <c r="L479" s="87">
        <f t="shared" si="27"/>
        <v>1.2</v>
      </c>
      <c r="M479" s="46">
        <f t="shared" si="28"/>
        <v>27</v>
      </c>
      <c r="N479" s="351"/>
      <c r="O479" s="351"/>
      <c r="P479" s="351"/>
      <c r="Q479" s="351"/>
      <c r="R479" s="351"/>
      <c r="S479" s="351"/>
      <c r="T479" s="351"/>
      <c r="U479" s="351"/>
      <c r="V479" s="351"/>
      <c r="W479" s="351"/>
      <c r="X479" s="351"/>
      <c r="Y479" s="351"/>
      <c r="Z479" s="351"/>
      <c r="AA479" s="351"/>
      <c r="AB479" s="351"/>
      <c r="AC479" s="351"/>
      <c r="AD479" s="83"/>
    </row>
    <row r="480" spans="1:30" s="225" customFormat="1" ht="18" customHeight="1">
      <c r="A480" s="121"/>
      <c r="B480" s="107"/>
      <c r="C480" s="108"/>
      <c r="D480" s="42"/>
      <c r="E480" s="43" t="s">
        <v>278</v>
      </c>
      <c r="F480" s="44" t="s">
        <v>177</v>
      </c>
      <c r="G480" s="170">
        <v>2</v>
      </c>
      <c r="H480" s="144">
        <v>30</v>
      </c>
      <c r="I480" s="157">
        <v>30</v>
      </c>
      <c r="J480" s="106">
        <v>40</v>
      </c>
      <c r="K480" s="87">
        <f t="shared" si="26"/>
        <v>1.2</v>
      </c>
      <c r="L480" s="87">
        <f t="shared" si="27"/>
        <v>1.2</v>
      </c>
      <c r="M480" s="46">
        <f t="shared" si="28"/>
        <v>63</v>
      </c>
      <c r="N480" s="351"/>
      <c r="O480" s="351"/>
      <c r="P480" s="351"/>
      <c r="Q480" s="351"/>
      <c r="R480" s="351"/>
      <c r="S480" s="351"/>
      <c r="T480" s="351"/>
      <c r="U480" s="351"/>
      <c r="V480" s="351"/>
      <c r="W480" s="351"/>
      <c r="X480" s="351"/>
      <c r="Y480" s="351"/>
      <c r="Z480" s="351"/>
      <c r="AA480" s="351"/>
      <c r="AB480" s="351"/>
      <c r="AC480" s="351"/>
      <c r="AD480" s="83"/>
    </row>
    <row r="481" spans="1:30" ht="18" customHeight="1">
      <c r="A481" s="90"/>
      <c r="B481" s="107"/>
      <c r="C481" s="108"/>
      <c r="D481" s="42"/>
      <c r="E481" s="43" t="s">
        <v>278</v>
      </c>
      <c r="F481" s="44" t="s">
        <v>432</v>
      </c>
      <c r="G481" s="170">
        <v>2</v>
      </c>
      <c r="H481" s="144">
        <v>30</v>
      </c>
      <c r="I481" s="157">
        <v>30</v>
      </c>
      <c r="J481" s="106">
        <v>40</v>
      </c>
      <c r="K481" s="87">
        <f t="shared" si="26"/>
        <v>1.2</v>
      </c>
      <c r="L481" s="87">
        <f t="shared" si="27"/>
        <v>1.2</v>
      </c>
      <c r="M481" s="46">
        <f t="shared" si="28"/>
        <v>63</v>
      </c>
      <c r="N481" s="348"/>
      <c r="O481" s="348"/>
      <c r="P481" s="348"/>
      <c r="Q481" s="348"/>
      <c r="R481" s="348"/>
      <c r="S481" s="348"/>
      <c r="T481" s="348"/>
      <c r="U481" s="348"/>
      <c r="V481" s="348"/>
      <c r="W481" s="348"/>
      <c r="X481" s="348"/>
      <c r="Y481" s="348"/>
      <c r="Z481" s="348"/>
      <c r="AA481" s="348"/>
      <c r="AB481" s="348"/>
      <c r="AC481" s="348"/>
      <c r="AD481" s="83"/>
    </row>
    <row r="482" spans="1:30" ht="18" customHeight="1">
      <c r="A482" s="90"/>
      <c r="B482" s="107"/>
      <c r="C482" s="108"/>
      <c r="D482" s="42"/>
      <c r="E482" s="43" t="s">
        <v>278</v>
      </c>
      <c r="F482" s="44" t="s">
        <v>433</v>
      </c>
      <c r="G482" s="170">
        <v>2</v>
      </c>
      <c r="H482" s="144">
        <v>30</v>
      </c>
      <c r="I482" s="157">
        <v>30</v>
      </c>
      <c r="J482" s="106">
        <v>40</v>
      </c>
      <c r="K482" s="87">
        <f t="shared" si="26"/>
        <v>1.2</v>
      </c>
      <c r="L482" s="87">
        <f t="shared" si="27"/>
        <v>1.2</v>
      </c>
      <c r="M482" s="46">
        <f t="shared" si="28"/>
        <v>63</v>
      </c>
      <c r="N482" s="348"/>
      <c r="O482" s="348"/>
      <c r="P482" s="348"/>
      <c r="Q482" s="348"/>
      <c r="R482" s="348"/>
      <c r="S482" s="348"/>
      <c r="T482" s="348"/>
      <c r="U482" s="348"/>
      <c r="V482" s="348"/>
      <c r="W482" s="348"/>
      <c r="X482" s="348"/>
      <c r="Y482" s="348"/>
      <c r="Z482" s="348"/>
      <c r="AA482" s="348"/>
      <c r="AB482" s="348"/>
      <c r="AC482" s="348"/>
      <c r="AD482" s="83"/>
    </row>
    <row r="483" spans="1:30" ht="18" customHeight="1">
      <c r="A483" s="104">
        <v>24</v>
      </c>
      <c r="B483" s="60" t="s">
        <v>121</v>
      </c>
      <c r="C483" s="61" t="s">
        <v>122</v>
      </c>
      <c r="D483" s="42">
        <v>21100150001</v>
      </c>
      <c r="E483" s="43" t="s">
        <v>322</v>
      </c>
      <c r="F483" s="184" t="s">
        <v>324</v>
      </c>
      <c r="G483" s="111">
        <v>1</v>
      </c>
      <c r="H483" s="204">
        <v>4</v>
      </c>
      <c r="I483" s="204">
        <v>4</v>
      </c>
      <c r="J483" s="106">
        <v>32</v>
      </c>
      <c r="K483" s="87">
        <f t="shared" si="26"/>
        <v>1</v>
      </c>
      <c r="L483" s="87">
        <f t="shared" si="27"/>
        <v>1.1000000000000001</v>
      </c>
      <c r="M483" s="46">
        <f t="shared" si="28"/>
        <v>7.3</v>
      </c>
      <c r="N483" s="357">
        <f>67.5/15</f>
        <v>4.5</v>
      </c>
      <c r="O483" s="352"/>
      <c r="P483" s="350">
        <f>SUM(M483:M496)+N483+O483</f>
        <v>59.8</v>
      </c>
      <c r="Q483" s="352"/>
      <c r="R483" s="350">
        <v>41</v>
      </c>
      <c r="S483" s="355">
        <v>450</v>
      </c>
      <c r="T483" s="352">
        <v>450</v>
      </c>
      <c r="U483" s="355">
        <v>112</v>
      </c>
      <c r="V483" s="383">
        <v>112</v>
      </c>
      <c r="W483" s="355">
        <v>56</v>
      </c>
      <c r="X483" s="352">
        <v>56</v>
      </c>
      <c r="Y483" s="350">
        <f>ROUND((P483-T483),1)</f>
        <v>-390.2</v>
      </c>
      <c r="Z483" s="397">
        <f>IF(OR(SUM(V483:V496)="",SUM(Q483:Q496)=""),0,IF(OR(SUM(U483:U496)=320,SUM(V483:V496)&gt;0),ROUND((SUM(Q483:Q496)-SUM(V483:V496)),1),0))</f>
        <v>-112</v>
      </c>
      <c r="AA483" s="397">
        <f>IF(OR(SUM(X483:X496)="",SUM(R483:R496)=""),0,IF(OR(SUM(W483:W496)=160,SUM(X483:X496)&gt;0),ROUND((SUM(R483:R496)-SUM(X483:X496)),1),0))</f>
        <v>-15</v>
      </c>
      <c r="AB483" s="398"/>
      <c r="AC483" s="403">
        <f>SUM(Y483:AA496)</f>
        <v>-517.20000000000005</v>
      </c>
      <c r="AD483" s="83"/>
    </row>
    <row r="484" spans="1:30" ht="18" customHeight="1">
      <c r="A484" s="90"/>
      <c r="B484" s="107"/>
      <c r="C484" s="108"/>
      <c r="D484" s="42">
        <v>21100150002</v>
      </c>
      <c r="E484" s="43" t="s">
        <v>322</v>
      </c>
      <c r="F484" s="184" t="s">
        <v>325</v>
      </c>
      <c r="G484" s="141">
        <v>1</v>
      </c>
      <c r="H484" s="205">
        <v>6</v>
      </c>
      <c r="I484" s="205">
        <v>6</v>
      </c>
      <c r="J484" s="106">
        <v>28</v>
      </c>
      <c r="K484" s="87">
        <f t="shared" si="26"/>
        <v>1</v>
      </c>
      <c r="L484" s="87">
        <f t="shared" si="27"/>
        <v>1</v>
      </c>
      <c r="M484" s="46">
        <f t="shared" si="28"/>
        <v>10.5</v>
      </c>
      <c r="N484" s="348"/>
      <c r="O484" s="348"/>
      <c r="P484" s="348"/>
      <c r="Q484" s="348"/>
      <c r="R484" s="348"/>
      <c r="S484" s="348"/>
      <c r="T484" s="348"/>
      <c r="U484" s="348"/>
      <c r="V484" s="348"/>
      <c r="W484" s="348"/>
      <c r="X484" s="348"/>
      <c r="Y484" s="348"/>
      <c r="Z484" s="348"/>
      <c r="AA484" s="348"/>
      <c r="AB484" s="348"/>
      <c r="AC484" s="348"/>
      <c r="AD484" s="83"/>
    </row>
    <row r="485" spans="1:30" ht="18" customHeight="1">
      <c r="A485" s="90"/>
      <c r="B485" s="107"/>
      <c r="C485" s="108"/>
      <c r="D485" s="42">
        <v>41000010801</v>
      </c>
      <c r="E485" s="43" t="s">
        <v>322</v>
      </c>
      <c r="F485" s="184" t="s">
        <v>326</v>
      </c>
      <c r="G485" s="141">
        <v>1</v>
      </c>
      <c r="H485" s="205">
        <v>2</v>
      </c>
      <c r="I485" s="205">
        <v>4</v>
      </c>
      <c r="J485" s="106">
        <v>27</v>
      </c>
      <c r="K485" s="87">
        <f t="shared" si="26"/>
        <v>1</v>
      </c>
      <c r="L485" s="87">
        <f t="shared" si="27"/>
        <v>1</v>
      </c>
      <c r="M485" s="46">
        <f t="shared" si="28"/>
        <v>5</v>
      </c>
      <c r="N485" s="348"/>
      <c r="O485" s="348"/>
      <c r="P485" s="348"/>
      <c r="Q485" s="348"/>
      <c r="R485" s="348"/>
      <c r="S485" s="348"/>
      <c r="T485" s="348"/>
      <c r="U485" s="348"/>
      <c r="V485" s="348"/>
      <c r="W485" s="348"/>
      <c r="X485" s="348"/>
      <c r="Y485" s="348"/>
      <c r="Z485" s="348"/>
      <c r="AA485" s="348"/>
      <c r="AB485" s="348"/>
      <c r="AC485" s="348"/>
      <c r="AD485" s="83"/>
    </row>
    <row r="486" spans="1:30" ht="18" customHeight="1">
      <c r="A486" s="90"/>
      <c r="B486" s="107"/>
      <c r="C486" s="108"/>
      <c r="D486" s="42">
        <v>21100149801</v>
      </c>
      <c r="E486" s="43" t="s">
        <v>334</v>
      </c>
      <c r="F486" s="184" t="s">
        <v>169</v>
      </c>
      <c r="G486" s="141">
        <v>1</v>
      </c>
      <c r="H486" s="205">
        <v>4</v>
      </c>
      <c r="I486" s="205">
        <v>4</v>
      </c>
      <c r="J486" s="106">
        <v>37</v>
      </c>
      <c r="K486" s="87">
        <f t="shared" si="26"/>
        <v>1.2</v>
      </c>
      <c r="L486" s="87">
        <f t="shared" si="27"/>
        <v>1.2</v>
      </c>
      <c r="M486" s="46">
        <f t="shared" si="28"/>
        <v>8.4</v>
      </c>
      <c r="N486" s="348"/>
      <c r="O486" s="348"/>
      <c r="P486" s="348"/>
      <c r="Q486" s="348"/>
      <c r="R486" s="348"/>
      <c r="S486" s="348"/>
      <c r="T486" s="348"/>
      <c r="U486" s="348"/>
      <c r="V486" s="348"/>
      <c r="W486" s="348"/>
      <c r="X486" s="348"/>
      <c r="Y486" s="348"/>
      <c r="Z486" s="348"/>
      <c r="AA486" s="348"/>
      <c r="AB486" s="348"/>
      <c r="AC486" s="348"/>
      <c r="AD486" s="83"/>
    </row>
    <row r="487" spans="1:30" ht="18" customHeight="1">
      <c r="A487" s="90"/>
      <c r="B487" s="107"/>
      <c r="C487" s="108"/>
      <c r="D487" s="42">
        <v>21100149802</v>
      </c>
      <c r="E487" s="43" t="s">
        <v>334</v>
      </c>
      <c r="F487" s="184" t="s">
        <v>170</v>
      </c>
      <c r="G487" s="141">
        <v>1</v>
      </c>
      <c r="H487" s="205">
        <v>4</v>
      </c>
      <c r="I487" s="205">
        <v>4</v>
      </c>
      <c r="J487" s="106">
        <v>33</v>
      </c>
      <c r="K487" s="87">
        <f t="shared" si="26"/>
        <v>1</v>
      </c>
      <c r="L487" s="87">
        <f t="shared" si="27"/>
        <v>1.1000000000000001</v>
      </c>
      <c r="M487" s="46">
        <f t="shared" si="28"/>
        <v>7.3</v>
      </c>
      <c r="N487" s="348"/>
      <c r="O487" s="348"/>
      <c r="P487" s="348"/>
      <c r="Q487" s="348"/>
      <c r="R487" s="348"/>
      <c r="S487" s="348"/>
      <c r="T487" s="348"/>
      <c r="U487" s="348"/>
      <c r="V487" s="348"/>
      <c r="W487" s="348"/>
      <c r="X487" s="348"/>
      <c r="Y487" s="348"/>
      <c r="Z487" s="348"/>
      <c r="AA487" s="348"/>
      <c r="AB487" s="348"/>
      <c r="AC487" s="348"/>
      <c r="AD487" s="83"/>
    </row>
    <row r="488" spans="1:30" ht="18" customHeight="1">
      <c r="A488" s="90"/>
      <c r="B488" s="107"/>
      <c r="C488" s="108"/>
      <c r="D488" s="42" t="s">
        <v>311</v>
      </c>
      <c r="E488" s="43" t="s">
        <v>328</v>
      </c>
      <c r="F488" s="44" t="s">
        <v>216</v>
      </c>
      <c r="G488" s="141">
        <v>1</v>
      </c>
      <c r="H488" s="205">
        <v>2</v>
      </c>
      <c r="I488" s="205"/>
      <c r="J488" s="106">
        <v>22</v>
      </c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348"/>
      <c r="O488" s="348"/>
      <c r="P488" s="348"/>
      <c r="Q488" s="348"/>
      <c r="R488" s="348"/>
      <c r="S488" s="348"/>
      <c r="T488" s="348"/>
      <c r="U488" s="348"/>
      <c r="V488" s="348"/>
      <c r="W488" s="348"/>
      <c r="X488" s="348"/>
      <c r="Y488" s="348"/>
      <c r="Z488" s="348"/>
      <c r="AA488" s="348"/>
      <c r="AB488" s="348"/>
      <c r="AC488" s="348"/>
      <c r="AD488" s="83"/>
    </row>
    <row r="489" spans="1:30" ht="20.25" customHeight="1">
      <c r="A489" s="90"/>
      <c r="B489" s="107"/>
      <c r="C489" s="108"/>
      <c r="D489" s="42">
        <v>71400135502</v>
      </c>
      <c r="E489" s="43" t="s">
        <v>335</v>
      </c>
      <c r="F489" s="44" t="s">
        <v>177</v>
      </c>
      <c r="G489" s="141">
        <v>1</v>
      </c>
      <c r="H489" s="205">
        <v>8</v>
      </c>
      <c r="I489" s="205">
        <v>8</v>
      </c>
      <c r="J489" s="106">
        <v>40</v>
      </c>
      <c r="K489" s="87">
        <f t="shared" si="26"/>
        <v>1.2</v>
      </c>
      <c r="L489" s="87">
        <f t="shared" si="27"/>
        <v>1.2</v>
      </c>
      <c r="M489" s="46">
        <f t="shared" si="28"/>
        <v>16.8</v>
      </c>
      <c r="N489" s="348"/>
      <c r="O489" s="348"/>
      <c r="P489" s="348"/>
      <c r="Q489" s="348"/>
      <c r="R489" s="348"/>
      <c r="S489" s="348"/>
      <c r="T489" s="348"/>
      <c r="U489" s="348"/>
      <c r="V489" s="348"/>
      <c r="W489" s="348"/>
      <c r="X489" s="348"/>
      <c r="Y489" s="348"/>
      <c r="Z489" s="348"/>
      <c r="AA489" s="348"/>
      <c r="AB489" s="348"/>
      <c r="AC489" s="348"/>
      <c r="AD489" s="83"/>
    </row>
    <row r="490" spans="1:30" ht="18" hidden="1" customHeight="1">
      <c r="A490" s="90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6"/>
        <v>0</v>
      </c>
      <c r="L490" s="87">
        <f t="shared" si="27"/>
        <v>0</v>
      </c>
      <c r="M490" s="46">
        <f t="shared" si="28"/>
        <v>0</v>
      </c>
      <c r="N490" s="348"/>
      <c r="O490" s="348"/>
      <c r="P490" s="348"/>
      <c r="Q490" s="348"/>
      <c r="R490" s="348"/>
      <c r="S490" s="348"/>
      <c r="T490" s="348"/>
      <c r="U490" s="348"/>
      <c r="V490" s="348"/>
      <c r="W490" s="348"/>
      <c r="X490" s="348"/>
      <c r="Y490" s="348"/>
      <c r="Z490" s="348"/>
      <c r="AA490" s="348"/>
      <c r="AB490" s="348"/>
      <c r="AC490" s="348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6"/>
        <v>0</v>
      </c>
      <c r="L491" s="87">
        <f t="shared" si="27"/>
        <v>0</v>
      </c>
      <c r="M491" s="46">
        <f t="shared" si="28"/>
        <v>0</v>
      </c>
      <c r="N491" s="348"/>
      <c r="O491" s="348"/>
      <c r="P491" s="348"/>
      <c r="Q491" s="348"/>
      <c r="R491" s="348"/>
      <c r="S491" s="348"/>
      <c r="T491" s="348"/>
      <c r="U491" s="348"/>
      <c r="V491" s="348"/>
      <c r="W491" s="348"/>
      <c r="X491" s="348"/>
      <c r="Y491" s="348"/>
      <c r="Z491" s="348"/>
      <c r="AA491" s="348"/>
      <c r="AB491" s="348"/>
      <c r="AC491" s="348"/>
      <c r="AD491" s="83"/>
    </row>
    <row r="492" spans="1:30" ht="18" hidden="1" customHeight="1">
      <c r="A492" s="121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6"/>
        <v>0</v>
      </c>
      <c r="L492" s="87">
        <f t="shared" si="27"/>
        <v>0</v>
      </c>
      <c r="M492" s="46">
        <f t="shared" si="28"/>
        <v>0</v>
      </c>
      <c r="N492" s="351"/>
      <c r="O492" s="351"/>
      <c r="P492" s="351"/>
      <c r="Q492" s="351"/>
      <c r="R492" s="351"/>
      <c r="S492" s="351"/>
      <c r="T492" s="351"/>
      <c r="U492" s="351"/>
      <c r="V492" s="351"/>
      <c r="W492" s="351"/>
      <c r="X492" s="351"/>
      <c r="Y492" s="351"/>
      <c r="Z492" s="351"/>
      <c r="AA492" s="351"/>
      <c r="AB492" s="351"/>
      <c r="AC492" s="351"/>
      <c r="AD492" s="83"/>
    </row>
    <row r="493" spans="1:30" ht="18" hidden="1" customHeight="1">
      <c r="A493" s="121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26"/>
        <v>0</v>
      </c>
      <c r="L493" s="87">
        <f t="shared" si="27"/>
        <v>0</v>
      </c>
      <c r="M493" s="46">
        <f t="shared" si="28"/>
        <v>0</v>
      </c>
      <c r="N493" s="351"/>
      <c r="O493" s="351"/>
      <c r="P493" s="351"/>
      <c r="Q493" s="351"/>
      <c r="R493" s="351"/>
      <c r="S493" s="351"/>
      <c r="T493" s="351"/>
      <c r="U493" s="351"/>
      <c r="V493" s="351"/>
      <c r="W493" s="351"/>
      <c r="X493" s="351"/>
      <c r="Y493" s="351"/>
      <c r="Z493" s="351"/>
      <c r="AA493" s="351"/>
      <c r="AB493" s="351"/>
      <c r="AC493" s="351"/>
      <c r="AD493" s="83"/>
    </row>
    <row r="494" spans="1:30" ht="18" hidden="1" customHeight="1">
      <c r="A494" s="90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26"/>
        <v>0</v>
      </c>
      <c r="L494" s="87">
        <f t="shared" si="27"/>
        <v>0</v>
      </c>
      <c r="M494" s="46">
        <f t="shared" si="28"/>
        <v>0</v>
      </c>
      <c r="N494" s="348"/>
      <c r="O494" s="348"/>
      <c r="P494" s="348"/>
      <c r="Q494" s="348"/>
      <c r="R494" s="348"/>
      <c r="S494" s="348"/>
      <c r="T494" s="348"/>
      <c r="U494" s="348"/>
      <c r="V494" s="348"/>
      <c r="W494" s="348"/>
      <c r="X494" s="348"/>
      <c r="Y494" s="348"/>
      <c r="Z494" s="348"/>
      <c r="AA494" s="348"/>
      <c r="AB494" s="348"/>
      <c r="AC494" s="348"/>
      <c r="AD494" s="83"/>
    </row>
    <row r="495" spans="1:30" ht="18" hidden="1" customHeight="1">
      <c r="A495" s="121"/>
      <c r="B495" s="107"/>
      <c r="C495" s="108"/>
      <c r="D495" s="42"/>
      <c r="E495" s="43"/>
      <c r="F495" s="44"/>
      <c r="G495" s="141"/>
      <c r="H495" s="142"/>
      <c r="I495" s="142"/>
      <c r="J495" s="106"/>
      <c r="K495" s="87">
        <f t="shared" si="26"/>
        <v>0</v>
      </c>
      <c r="L495" s="87">
        <f t="shared" si="27"/>
        <v>0</v>
      </c>
      <c r="M495" s="46">
        <f t="shared" si="28"/>
        <v>0</v>
      </c>
      <c r="N495" s="351"/>
      <c r="O495" s="351"/>
      <c r="P495" s="351"/>
      <c r="Q495" s="351"/>
      <c r="R495" s="351"/>
      <c r="S495" s="351"/>
      <c r="T495" s="351"/>
      <c r="U495" s="351"/>
      <c r="V495" s="351"/>
      <c r="W495" s="351"/>
      <c r="X495" s="351"/>
      <c r="Y495" s="351"/>
      <c r="Z495" s="351"/>
      <c r="AA495" s="351"/>
      <c r="AB495" s="351"/>
      <c r="AC495" s="351"/>
      <c r="AD495" s="83"/>
    </row>
    <row r="496" spans="1:30" ht="18" hidden="1" customHeight="1">
      <c r="A496" s="90"/>
      <c r="B496" s="107"/>
      <c r="C496" s="108"/>
      <c r="D496" s="42"/>
      <c r="E496" s="43"/>
      <c r="F496" s="44"/>
      <c r="G496" s="170"/>
      <c r="H496" s="144"/>
      <c r="I496" s="157"/>
      <c r="J496" s="106"/>
      <c r="K496" s="87">
        <f t="shared" si="26"/>
        <v>0</v>
      </c>
      <c r="L496" s="87">
        <f t="shared" si="27"/>
        <v>0</v>
      </c>
      <c r="M496" s="46">
        <f t="shared" si="28"/>
        <v>0</v>
      </c>
      <c r="N496" s="348"/>
      <c r="O496" s="348"/>
      <c r="P496" s="348"/>
      <c r="Q496" s="348"/>
      <c r="R496" s="348"/>
      <c r="S496" s="348"/>
      <c r="T496" s="348"/>
      <c r="U496" s="348"/>
      <c r="V496" s="348"/>
      <c r="W496" s="348"/>
      <c r="X496" s="348"/>
      <c r="Y496" s="348"/>
      <c r="Z496" s="348"/>
      <c r="AA496" s="348"/>
      <c r="AB496" s="348"/>
      <c r="AC496" s="348"/>
      <c r="AD496" s="83"/>
    </row>
    <row r="497" spans="1:30" ht="18" customHeight="1">
      <c r="A497" s="104">
        <v>25</v>
      </c>
      <c r="B497" s="60" t="s">
        <v>123</v>
      </c>
      <c r="C497" s="61" t="s">
        <v>124</v>
      </c>
      <c r="D497" s="42">
        <v>21100150701</v>
      </c>
      <c r="E497" s="43" t="s">
        <v>148</v>
      </c>
      <c r="F497" s="74" t="s">
        <v>149</v>
      </c>
      <c r="G497" s="141">
        <v>1</v>
      </c>
      <c r="H497" s="205">
        <v>30</v>
      </c>
      <c r="I497" s="205">
        <v>30</v>
      </c>
      <c r="J497" s="106">
        <v>22</v>
      </c>
      <c r="K497" s="87">
        <f t="shared" si="26"/>
        <v>1</v>
      </c>
      <c r="L497" s="87">
        <f t="shared" si="27"/>
        <v>1</v>
      </c>
      <c r="M497" s="46">
        <f t="shared" si="28"/>
        <v>52.5</v>
      </c>
      <c r="N497" s="357">
        <v>67.5</v>
      </c>
      <c r="O497" s="352"/>
      <c r="P497" s="350">
        <f>SUM(M497:M520)+N497+O497</f>
        <v>1312.6</v>
      </c>
      <c r="Q497" s="352">
        <v>0</v>
      </c>
      <c r="R497" s="350">
        <v>21</v>
      </c>
      <c r="S497" s="355">
        <v>450</v>
      </c>
      <c r="T497" s="352">
        <v>450</v>
      </c>
      <c r="U497" s="355">
        <v>112</v>
      </c>
      <c r="V497" s="383">
        <v>112</v>
      </c>
      <c r="W497" s="355">
        <v>56</v>
      </c>
      <c r="X497" s="352">
        <v>56</v>
      </c>
      <c r="Y497" s="350">
        <f>ROUND((P497-T497),1)</f>
        <v>862.6</v>
      </c>
      <c r="Z497" s="397">
        <f>IF(OR(SUM(V497:V520)="",SUM(Q497:Q520)=""),0,IF(OR(SUM(U497:U520)=320,SUM(V497:V520)&gt;0),ROUND((SUM(Q497:Q520)-SUM(V497:V520)),1),0))</f>
        <v>-112</v>
      </c>
      <c r="AA497" s="397">
        <f>IF(OR(SUM(X497:X520)="",SUM(R497:R520)=""),0,IF(OR(SUM(W497:W520)=160,SUM(X497:X520)&gt;0),ROUND((SUM(R497:R520)-SUM(X497:X520)),1),0))</f>
        <v>-35</v>
      </c>
      <c r="AB497" s="398"/>
      <c r="AC497" s="403">
        <f>SUM(Y497:AA520)</f>
        <v>715.6</v>
      </c>
      <c r="AD497" s="83"/>
    </row>
    <row r="498" spans="1:30" ht="18" customHeight="1">
      <c r="A498" s="90"/>
      <c r="B498" s="107"/>
      <c r="C498" s="108"/>
      <c r="D498" s="42">
        <v>21100148201</v>
      </c>
      <c r="E498" s="43" t="s">
        <v>150</v>
      </c>
      <c r="F498" s="44" t="s">
        <v>149</v>
      </c>
      <c r="G498" s="139">
        <v>1</v>
      </c>
      <c r="H498" s="205">
        <v>30</v>
      </c>
      <c r="I498" s="205">
        <v>30</v>
      </c>
      <c r="J498" s="106">
        <v>22</v>
      </c>
      <c r="K498" s="87">
        <f t="shared" si="26"/>
        <v>1</v>
      </c>
      <c r="L498" s="87">
        <f t="shared" si="27"/>
        <v>1</v>
      </c>
      <c r="M498" s="46">
        <f t="shared" si="28"/>
        <v>52.5</v>
      </c>
      <c r="N498" s="348"/>
      <c r="O498" s="348"/>
      <c r="P498" s="348"/>
      <c r="Q498" s="348"/>
      <c r="R498" s="348"/>
      <c r="S498" s="348"/>
      <c r="T498" s="348"/>
      <c r="U498" s="348"/>
      <c r="V498" s="348"/>
      <c r="W498" s="348"/>
      <c r="X498" s="348"/>
      <c r="Y498" s="348"/>
      <c r="Z498" s="348"/>
      <c r="AA498" s="348"/>
      <c r="AB498" s="348"/>
      <c r="AC498" s="348"/>
      <c r="AD498" s="83"/>
    </row>
    <row r="499" spans="1:30" ht="18" customHeight="1">
      <c r="A499" s="90"/>
      <c r="B499" s="107"/>
      <c r="C499" s="108"/>
      <c r="D499" s="42" t="s">
        <v>151</v>
      </c>
      <c r="E499" s="43" t="s">
        <v>150</v>
      </c>
      <c r="F499" s="44" t="s">
        <v>342</v>
      </c>
      <c r="G499" s="139">
        <v>1</v>
      </c>
      <c r="H499" s="205">
        <v>30</v>
      </c>
      <c r="I499" s="205">
        <v>30</v>
      </c>
      <c r="J499" s="106">
        <v>43</v>
      </c>
      <c r="K499" s="87">
        <f t="shared" si="26"/>
        <v>1.2</v>
      </c>
      <c r="L499" s="87">
        <f t="shared" si="27"/>
        <v>1.2</v>
      </c>
      <c r="M499" s="46">
        <f t="shared" si="28"/>
        <v>63</v>
      </c>
      <c r="N499" s="348"/>
      <c r="O499" s="348"/>
      <c r="P499" s="348"/>
      <c r="Q499" s="348"/>
      <c r="R499" s="348"/>
      <c r="S499" s="348"/>
      <c r="T499" s="348"/>
      <c r="U499" s="348"/>
      <c r="V499" s="348"/>
      <c r="W499" s="348"/>
      <c r="X499" s="348"/>
      <c r="Y499" s="348"/>
      <c r="Z499" s="348"/>
      <c r="AA499" s="348"/>
      <c r="AB499" s="348"/>
      <c r="AC499" s="348"/>
      <c r="AD499" s="83"/>
    </row>
    <row r="500" spans="1:30" ht="18" customHeight="1">
      <c r="A500" s="90"/>
      <c r="B500" s="107"/>
      <c r="C500" s="108"/>
      <c r="D500" s="42" t="s">
        <v>152</v>
      </c>
      <c r="E500" s="43" t="s">
        <v>153</v>
      </c>
      <c r="F500" s="44" t="s">
        <v>149</v>
      </c>
      <c r="G500" s="139">
        <v>1</v>
      </c>
      <c r="H500" s="205">
        <v>30</v>
      </c>
      <c r="I500" s="205">
        <v>30</v>
      </c>
      <c r="J500" s="106">
        <v>22</v>
      </c>
      <c r="K500" s="87">
        <f t="shared" si="26"/>
        <v>1</v>
      </c>
      <c r="L500" s="87">
        <f t="shared" si="27"/>
        <v>1</v>
      </c>
      <c r="M500" s="46">
        <f t="shared" si="28"/>
        <v>52.5</v>
      </c>
      <c r="N500" s="348"/>
      <c r="O500" s="348"/>
      <c r="P500" s="348"/>
      <c r="Q500" s="348"/>
      <c r="R500" s="348"/>
      <c r="S500" s="348"/>
      <c r="T500" s="348"/>
      <c r="U500" s="348"/>
      <c r="V500" s="348"/>
      <c r="W500" s="348"/>
      <c r="X500" s="348"/>
      <c r="Y500" s="348"/>
      <c r="Z500" s="348"/>
      <c r="AA500" s="348"/>
      <c r="AB500" s="348"/>
      <c r="AC500" s="348"/>
      <c r="AD500" s="83"/>
    </row>
    <row r="501" spans="1:30" ht="18" customHeight="1">
      <c r="A501" s="90"/>
      <c r="B501" s="107"/>
      <c r="C501" s="108"/>
      <c r="D501" s="42" t="s">
        <v>154</v>
      </c>
      <c r="E501" s="43" t="s">
        <v>155</v>
      </c>
      <c r="F501" s="44" t="s">
        <v>156</v>
      </c>
      <c r="G501" s="139">
        <v>1</v>
      </c>
      <c r="H501" s="205">
        <v>35</v>
      </c>
      <c r="I501" s="205"/>
      <c r="J501" s="106">
        <v>70</v>
      </c>
      <c r="K501" s="87">
        <f t="shared" si="26"/>
        <v>1.3</v>
      </c>
      <c r="L501" s="87">
        <f t="shared" si="27"/>
        <v>0</v>
      </c>
      <c r="M501" s="46">
        <f t="shared" si="28"/>
        <v>45.5</v>
      </c>
      <c r="N501" s="348"/>
      <c r="O501" s="348"/>
      <c r="P501" s="348"/>
      <c r="Q501" s="348"/>
      <c r="R501" s="348"/>
      <c r="S501" s="348"/>
      <c r="T501" s="348"/>
      <c r="U501" s="348"/>
      <c r="V501" s="348"/>
      <c r="W501" s="348"/>
      <c r="X501" s="348"/>
      <c r="Y501" s="348"/>
      <c r="Z501" s="348"/>
      <c r="AA501" s="348"/>
      <c r="AB501" s="348"/>
      <c r="AC501" s="348"/>
      <c r="AD501" s="83"/>
    </row>
    <row r="502" spans="1:30" ht="18" customHeight="1">
      <c r="A502" s="90"/>
      <c r="B502" s="107"/>
      <c r="C502" s="108"/>
      <c r="D502" s="42" t="s">
        <v>154</v>
      </c>
      <c r="E502" s="43" t="s">
        <v>155</v>
      </c>
      <c r="F502" s="44" t="s">
        <v>156</v>
      </c>
      <c r="G502" s="139">
        <v>1</v>
      </c>
      <c r="H502" s="205"/>
      <c r="I502" s="205">
        <v>55</v>
      </c>
      <c r="J502" s="106">
        <v>35</v>
      </c>
      <c r="K502" s="87">
        <f t="shared" si="26"/>
        <v>0</v>
      </c>
      <c r="L502" s="87">
        <f t="shared" si="27"/>
        <v>1.1000000000000001</v>
      </c>
      <c r="M502" s="46">
        <f t="shared" si="28"/>
        <v>45.4</v>
      </c>
      <c r="N502" s="348"/>
      <c r="O502" s="348"/>
      <c r="P502" s="348"/>
      <c r="Q502" s="348"/>
      <c r="R502" s="348"/>
      <c r="S502" s="348"/>
      <c r="T502" s="348"/>
      <c r="U502" s="348"/>
      <c r="V502" s="348"/>
      <c r="W502" s="348"/>
      <c r="X502" s="348"/>
      <c r="Y502" s="348"/>
      <c r="Z502" s="348"/>
      <c r="AA502" s="348"/>
      <c r="AB502" s="348"/>
      <c r="AC502" s="348"/>
      <c r="AD502" s="83"/>
    </row>
    <row r="503" spans="1:30" ht="18" customHeight="1">
      <c r="A503" s="90"/>
      <c r="B503" s="107"/>
      <c r="C503" s="108"/>
      <c r="D503" s="42" t="s">
        <v>154</v>
      </c>
      <c r="E503" s="43" t="s">
        <v>155</v>
      </c>
      <c r="F503" s="44" t="s">
        <v>156</v>
      </c>
      <c r="G503" s="139">
        <v>1</v>
      </c>
      <c r="H503" s="205"/>
      <c r="I503" s="205">
        <v>55</v>
      </c>
      <c r="J503" s="106">
        <v>35</v>
      </c>
      <c r="K503" s="87">
        <f t="shared" si="26"/>
        <v>0</v>
      </c>
      <c r="L503" s="87">
        <f t="shared" si="27"/>
        <v>1.1000000000000001</v>
      </c>
      <c r="M503" s="46">
        <f t="shared" si="28"/>
        <v>45.4</v>
      </c>
      <c r="N503" s="348"/>
      <c r="O503" s="348"/>
      <c r="P503" s="348"/>
      <c r="Q503" s="348"/>
      <c r="R503" s="348"/>
      <c r="S503" s="348"/>
      <c r="T503" s="348"/>
      <c r="U503" s="348"/>
      <c r="V503" s="348"/>
      <c r="W503" s="348"/>
      <c r="X503" s="348"/>
      <c r="Y503" s="348"/>
      <c r="Z503" s="348"/>
      <c r="AA503" s="348"/>
      <c r="AB503" s="348"/>
      <c r="AC503" s="348"/>
      <c r="AD503" s="83"/>
    </row>
    <row r="504" spans="1:30" ht="18" customHeight="1">
      <c r="A504" s="90"/>
      <c r="B504" s="107"/>
      <c r="C504" s="108"/>
      <c r="D504" s="42" t="s">
        <v>157</v>
      </c>
      <c r="E504" s="43" t="s">
        <v>158</v>
      </c>
      <c r="F504" s="44" t="s">
        <v>159</v>
      </c>
      <c r="G504" s="139">
        <v>1</v>
      </c>
      <c r="H504" s="205">
        <v>45</v>
      </c>
      <c r="I504" s="205">
        <v>30</v>
      </c>
      <c r="J504" s="106">
        <v>32</v>
      </c>
      <c r="K504" s="87">
        <f t="shared" si="26"/>
        <v>1</v>
      </c>
      <c r="L504" s="87">
        <f t="shared" si="27"/>
        <v>1.1000000000000001</v>
      </c>
      <c r="M504" s="46">
        <f t="shared" si="28"/>
        <v>69.8</v>
      </c>
      <c r="N504" s="348"/>
      <c r="O504" s="348"/>
      <c r="P504" s="348"/>
      <c r="Q504" s="348"/>
      <c r="R504" s="348"/>
      <c r="S504" s="348"/>
      <c r="T504" s="348"/>
      <c r="U504" s="348"/>
      <c r="V504" s="348"/>
      <c r="W504" s="348"/>
      <c r="X504" s="348"/>
      <c r="Y504" s="348"/>
      <c r="Z504" s="348"/>
      <c r="AA504" s="348"/>
      <c r="AB504" s="348"/>
      <c r="AC504" s="348"/>
      <c r="AD504" s="83"/>
    </row>
    <row r="505" spans="1:30" ht="18" customHeight="1">
      <c r="A505" s="90"/>
      <c r="B505" s="107"/>
      <c r="C505" s="108"/>
      <c r="D505" s="42" t="s">
        <v>160</v>
      </c>
      <c r="E505" s="43" t="s">
        <v>161</v>
      </c>
      <c r="F505" s="44" t="s">
        <v>162</v>
      </c>
      <c r="G505" s="139">
        <v>1</v>
      </c>
      <c r="H505" s="205">
        <v>30</v>
      </c>
      <c r="I505" s="205">
        <v>60</v>
      </c>
      <c r="J505" s="106">
        <v>40</v>
      </c>
      <c r="K505" s="87">
        <f t="shared" si="26"/>
        <v>1.2</v>
      </c>
      <c r="L505" s="87">
        <f t="shared" si="27"/>
        <v>1.2</v>
      </c>
      <c r="M505" s="46">
        <f t="shared" si="28"/>
        <v>90</v>
      </c>
      <c r="N505" s="348"/>
      <c r="O505" s="348"/>
      <c r="P505" s="348"/>
      <c r="Q505" s="348"/>
      <c r="R505" s="348"/>
      <c r="S505" s="348"/>
      <c r="T505" s="348"/>
      <c r="U505" s="348"/>
      <c r="V505" s="348"/>
      <c r="W505" s="348"/>
      <c r="X505" s="348"/>
      <c r="Y505" s="348"/>
      <c r="Z505" s="348"/>
      <c r="AA505" s="348"/>
      <c r="AB505" s="348"/>
      <c r="AC505" s="348"/>
      <c r="AD505" s="83"/>
    </row>
    <row r="506" spans="1:30" ht="18" customHeight="1">
      <c r="A506" s="90"/>
      <c r="B506" s="107"/>
      <c r="C506" s="108"/>
      <c r="D506" s="42"/>
      <c r="E506" s="43" t="s">
        <v>153</v>
      </c>
      <c r="F506" s="44" t="s">
        <v>163</v>
      </c>
      <c r="G506" s="139">
        <v>1</v>
      </c>
      <c r="H506" s="205">
        <v>45</v>
      </c>
      <c r="I506" s="205">
        <v>30</v>
      </c>
      <c r="J506" s="106">
        <v>40</v>
      </c>
      <c r="K506" s="87">
        <f t="shared" si="26"/>
        <v>1.2</v>
      </c>
      <c r="L506" s="87">
        <f t="shared" si="27"/>
        <v>1.2</v>
      </c>
      <c r="M506" s="46">
        <f t="shared" si="28"/>
        <v>81</v>
      </c>
      <c r="N506" s="348"/>
      <c r="O506" s="348"/>
      <c r="P506" s="348"/>
      <c r="Q506" s="348"/>
      <c r="R506" s="348"/>
      <c r="S506" s="348"/>
      <c r="T506" s="348"/>
      <c r="U506" s="348"/>
      <c r="V506" s="348"/>
      <c r="W506" s="348"/>
      <c r="X506" s="348"/>
      <c r="Y506" s="348"/>
      <c r="Z506" s="348"/>
      <c r="AA506" s="348"/>
      <c r="AB506" s="348"/>
      <c r="AC506" s="348"/>
      <c r="AD506" s="83"/>
    </row>
    <row r="507" spans="1:30" ht="18" customHeight="1">
      <c r="A507" s="90"/>
      <c r="B507" s="63"/>
      <c r="C507" s="108"/>
      <c r="D507" s="42"/>
      <c r="E507" s="127" t="s">
        <v>173</v>
      </c>
      <c r="F507" s="44" t="s">
        <v>260</v>
      </c>
      <c r="G507" s="139"/>
      <c r="H507" s="137"/>
      <c r="I507" s="156"/>
      <c r="J507" s="106"/>
      <c r="K507" s="87">
        <f t="shared" si="26"/>
        <v>0</v>
      </c>
      <c r="L507" s="87">
        <f t="shared" si="27"/>
        <v>0</v>
      </c>
      <c r="M507" s="46">
        <f t="shared" si="28"/>
        <v>0</v>
      </c>
      <c r="N507" s="348"/>
      <c r="O507" s="348"/>
      <c r="P507" s="348"/>
      <c r="Q507" s="348"/>
      <c r="R507" s="348"/>
      <c r="S507" s="348"/>
      <c r="T507" s="348"/>
      <c r="U507" s="348"/>
      <c r="V507" s="348"/>
      <c r="W507" s="348"/>
      <c r="X507" s="348"/>
      <c r="Y507" s="348"/>
      <c r="Z507" s="348"/>
      <c r="AA507" s="348"/>
      <c r="AB507" s="348"/>
      <c r="AC507" s="348"/>
      <c r="AD507" s="83"/>
    </row>
    <row r="508" spans="1:30" ht="18" customHeight="1">
      <c r="A508" s="90"/>
      <c r="B508" s="107"/>
      <c r="C508" s="108"/>
      <c r="D508" s="42"/>
      <c r="E508" s="207" t="s">
        <v>190</v>
      </c>
      <c r="F508" s="208" t="s">
        <v>68</v>
      </c>
      <c r="G508" s="221"/>
      <c r="H508" s="222"/>
      <c r="I508" s="223"/>
      <c r="J508" s="224">
        <v>37</v>
      </c>
      <c r="K508" s="87">
        <f t="shared" si="26"/>
        <v>0</v>
      </c>
      <c r="L508" s="87">
        <f t="shared" si="27"/>
        <v>0</v>
      </c>
      <c r="M508" s="46">
        <f t="shared" si="28"/>
        <v>18.5</v>
      </c>
      <c r="N508" s="348"/>
      <c r="O508" s="348"/>
      <c r="P508" s="348"/>
      <c r="Q508" s="348"/>
      <c r="R508" s="348"/>
      <c r="S508" s="348"/>
      <c r="T508" s="348"/>
      <c r="U508" s="348"/>
      <c r="V508" s="348"/>
      <c r="W508" s="348"/>
      <c r="X508" s="348"/>
      <c r="Y508" s="348"/>
      <c r="Z508" s="348"/>
      <c r="AA508" s="348"/>
      <c r="AB508" s="348"/>
      <c r="AC508" s="348"/>
      <c r="AD508" s="83"/>
    </row>
    <row r="509" spans="1:30" ht="18" customHeight="1">
      <c r="A509" s="90"/>
      <c r="B509" s="109"/>
      <c r="C509" s="108"/>
      <c r="D509" s="42"/>
      <c r="E509" s="43" t="s">
        <v>436</v>
      </c>
      <c r="F509" s="44" t="s">
        <v>202</v>
      </c>
      <c r="G509" s="139">
        <v>2</v>
      </c>
      <c r="H509" s="137">
        <v>15</v>
      </c>
      <c r="I509" s="156">
        <v>30</v>
      </c>
      <c r="J509" s="173">
        <v>40</v>
      </c>
      <c r="K509" s="87">
        <f t="shared" si="26"/>
        <v>1.2</v>
      </c>
      <c r="L509" s="87">
        <f t="shared" si="27"/>
        <v>1.2</v>
      </c>
      <c r="M509" s="46">
        <f t="shared" si="28"/>
        <v>45</v>
      </c>
      <c r="N509" s="348"/>
      <c r="O509" s="348"/>
      <c r="P509" s="348"/>
      <c r="Q509" s="348"/>
      <c r="R509" s="348"/>
      <c r="S509" s="348"/>
      <c r="T509" s="348"/>
      <c r="U509" s="348"/>
      <c r="V509" s="348"/>
      <c r="W509" s="348"/>
      <c r="X509" s="348"/>
      <c r="Y509" s="348"/>
      <c r="Z509" s="348"/>
      <c r="AA509" s="348"/>
      <c r="AB509" s="348"/>
      <c r="AC509" s="348"/>
      <c r="AD509" s="83"/>
    </row>
    <row r="510" spans="1:30" ht="18" customHeight="1">
      <c r="A510" s="90"/>
      <c r="B510" s="107"/>
      <c r="C510" s="108"/>
      <c r="D510" s="42"/>
      <c r="E510" s="43" t="s">
        <v>436</v>
      </c>
      <c r="F510" s="44" t="s">
        <v>237</v>
      </c>
      <c r="G510" s="139">
        <v>2</v>
      </c>
      <c r="H510" s="137">
        <v>15</v>
      </c>
      <c r="I510" s="156">
        <v>30</v>
      </c>
      <c r="J510" s="173">
        <v>40</v>
      </c>
      <c r="K510" s="87">
        <f t="shared" si="26"/>
        <v>1.2</v>
      </c>
      <c r="L510" s="87">
        <f t="shared" si="27"/>
        <v>1.2</v>
      </c>
      <c r="M510" s="46">
        <f t="shared" si="28"/>
        <v>45</v>
      </c>
      <c r="N510" s="348"/>
      <c r="O510" s="348"/>
      <c r="P510" s="348"/>
      <c r="Q510" s="348"/>
      <c r="R510" s="348"/>
      <c r="S510" s="348"/>
      <c r="T510" s="348"/>
      <c r="U510" s="348"/>
      <c r="V510" s="348"/>
      <c r="W510" s="348"/>
      <c r="X510" s="348"/>
      <c r="Y510" s="348"/>
      <c r="Z510" s="348"/>
      <c r="AA510" s="348"/>
      <c r="AB510" s="348"/>
      <c r="AC510" s="348"/>
      <c r="AD510" s="83"/>
    </row>
    <row r="511" spans="1:30" ht="18" customHeight="1">
      <c r="A511" s="90"/>
      <c r="B511" s="107"/>
      <c r="C511" s="108"/>
      <c r="D511" s="42"/>
      <c r="E511" s="43" t="s">
        <v>437</v>
      </c>
      <c r="F511" s="44" t="s">
        <v>216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26"/>
        <v>1.2</v>
      </c>
      <c r="L511" s="87">
        <f t="shared" si="27"/>
        <v>1.2</v>
      </c>
      <c r="M511" s="46">
        <f t="shared" si="28"/>
        <v>63</v>
      </c>
      <c r="N511" s="348"/>
      <c r="O511" s="348"/>
      <c r="P511" s="348"/>
      <c r="Q511" s="348"/>
      <c r="R511" s="348"/>
      <c r="S511" s="348"/>
      <c r="T511" s="348"/>
      <c r="U511" s="348"/>
      <c r="V511" s="348"/>
      <c r="W511" s="348"/>
      <c r="X511" s="348"/>
      <c r="Y511" s="348"/>
      <c r="Z511" s="348"/>
      <c r="AA511" s="348"/>
      <c r="AB511" s="348"/>
      <c r="AC511" s="348"/>
      <c r="AD511" s="83"/>
    </row>
    <row r="512" spans="1:30" ht="18" customHeight="1">
      <c r="A512" s="121"/>
      <c r="B512" s="107"/>
      <c r="C512" s="108"/>
      <c r="D512" s="42"/>
      <c r="E512" s="43" t="s">
        <v>438</v>
      </c>
      <c r="F512" s="44" t="s">
        <v>260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6"/>
        <v>1.2</v>
      </c>
      <c r="L512" s="87">
        <f t="shared" si="27"/>
        <v>1.2</v>
      </c>
      <c r="M512" s="46">
        <f t="shared" si="28"/>
        <v>63</v>
      </c>
      <c r="N512" s="351"/>
      <c r="O512" s="351"/>
      <c r="P512" s="351"/>
      <c r="Q512" s="351"/>
      <c r="R512" s="351"/>
      <c r="S512" s="351"/>
      <c r="T512" s="351"/>
      <c r="U512" s="351"/>
      <c r="V512" s="351"/>
      <c r="W512" s="351"/>
      <c r="X512" s="351"/>
      <c r="Y512" s="351"/>
      <c r="Z512" s="351"/>
      <c r="AA512" s="351"/>
      <c r="AB512" s="351"/>
      <c r="AC512" s="351"/>
      <c r="AD512" s="83"/>
    </row>
    <row r="513" spans="1:30" ht="18" customHeight="1">
      <c r="A513" s="121"/>
      <c r="B513" s="107"/>
      <c r="C513" s="108"/>
      <c r="D513" s="42"/>
      <c r="E513" s="237" t="s">
        <v>393</v>
      </c>
      <c r="F513" s="238" t="s">
        <v>260</v>
      </c>
      <c r="G513" s="243">
        <v>2</v>
      </c>
      <c r="H513" s="244"/>
      <c r="I513" s="245"/>
      <c r="J513" s="246">
        <v>40</v>
      </c>
      <c r="K513" s="87">
        <f t="shared" si="26"/>
        <v>0</v>
      </c>
      <c r="L513" s="87">
        <f t="shared" si="27"/>
        <v>0</v>
      </c>
      <c r="M513" s="46">
        <f t="shared" si="28"/>
        <v>20</v>
      </c>
      <c r="N513" s="351"/>
      <c r="O513" s="351"/>
      <c r="P513" s="351"/>
      <c r="Q513" s="351"/>
      <c r="R513" s="351"/>
      <c r="S513" s="351"/>
      <c r="T513" s="351"/>
      <c r="U513" s="351"/>
      <c r="V513" s="351"/>
      <c r="W513" s="351"/>
      <c r="X513" s="351"/>
      <c r="Y513" s="351"/>
      <c r="Z513" s="351"/>
      <c r="AA513" s="351"/>
      <c r="AB513" s="351"/>
      <c r="AC513" s="351"/>
      <c r="AD513" s="83"/>
    </row>
    <row r="514" spans="1:30" s="225" customFormat="1" ht="18" customHeight="1">
      <c r="A514" s="121"/>
      <c r="B514" s="107"/>
      <c r="C514" s="108"/>
      <c r="D514" s="42"/>
      <c r="E514" s="43" t="s">
        <v>439</v>
      </c>
      <c r="F514" s="44" t="s">
        <v>242</v>
      </c>
      <c r="G514" s="139">
        <v>2</v>
      </c>
      <c r="H514" s="137">
        <v>30</v>
      </c>
      <c r="I514" s="156">
        <v>30</v>
      </c>
      <c r="J514" s="173">
        <v>40</v>
      </c>
      <c r="K514" s="87">
        <f t="shared" si="26"/>
        <v>1.2</v>
      </c>
      <c r="L514" s="87">
        <f t="shared" si="27"/>
        <v>1.2</v>
      </c>
      <c r="M514" s="46">
        <f t="shared" si="28"/>
        <v>63</v>
      </c>
      <c r="N514" s="351"/>
      <c r="O514" s="351"/>
      <c r="P514" s="351"/>
      <c r="Q514" s="351"/>
      <c r="R514" s="351"/>
      <c r="S514" s="351"/>
      <c r="T514" s="351"/>
      <c r="U514" s="351"/>
      <c r="V514" s="351"/>
      <c r="W514" s="351"/>
      <c r="X514" s="351"/>
      <c r="Y514" s="351"/>
      <c r="Z514" s="351"/>
      <c r="AA514" s="351"/>
      <c r="AB514" s="351"/>
      <c r="AC514" s="351"/>
      <c r="AD514" s="83"/>
    </row>
    <row r="515" spans="1:30" s="225" customFormat="1" ht="18" customHeight="1">
      <c r="A515" s="121"/>
      <c r="B515" s="107"/>
      <c r="C515" s="108"/>
      <c r="D515" s="42"/>
      <c r="E515" s="43" t="s">
        <v>439</v>
      </c>
      <c r="F515" s="44" t="s">
        <v>423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26"/>
        <v>1.2</v>
      </c>
      <c r="L515" s="87">
        <f t="shared" si="27"/>
        <v>1.2</v>
      </c>
      <c r="M515" s="46">
        <f t="shared" si="28"/>
        <v>63</v>
      </c>
      <c r="N515" s="351"/>
      <c r="O515" s="351"/>
      <c r="P515" s="351"/>
      <c r="Q515" s="351"/>
      <c r="R515" s="351"/>
      <c r="S515" s="351"/>
      <c r="T515" s="351"/>
      <c r="U515" s="351"/>
      <c r="V515" s="351"/>
      <c r="W515" s="351"/>
      <c r="X515" s="351"/>
      <c r="Y515" s="351"/>
      <c r="Z515" s="351"/>
      <c r="AA515" s="351"/>
      <c r="AB515" s="351"/>
      <c r="AC515" s="351"/>
      <c r="AD515" s="83"/>
    </row>
    <row r="516" spans="1:30" s="225" customFormat="1" ht="18" customHeight="1">
      <c r="A516" s="121"/>
      <c r="B516" s="107"/>
      <c r="C516" s="108"/>
      <c r="D516" s="42"/>
      <c r="E516" s="43" t="s">
        <v>440</v>
      </c>
      <c r="F516" s="44" t="s">
        <v>262</v>
      </c>
      <c r="G516" s="139">
        <v>2</v>
      </c>
      <c r="H516" s="137">
        <v>35</v>
      </c>
      <c r="I516" s="156"/>
      <c r="J516" s="173">
        <v>40</v>
      </c>
      <c r="K516" s="87">
        <f t="shared" si="26"/>
        <v>1.2</v>
      </c>
      <c r="L516" s="87">
        <f t="shared" si="27"/>
        <v>0</v>
      </c>
      <c r="M516" s="46">
        <f t="shared" si="28"/>
        <v>42</v>
      </c>
      <c r="N516" s="351"/>
      <c r="O516" s="351"/>
      <c r="P516" s="351"/>
      <c r="Q516" s="351"/>
      <c r="R516" s="351"/>
      <c r="S516" s="351"/>
      <c r="T516" s="351"/>
      <c r="U516" s="351"/>
      <c r="V516" s="351"/>
      <c r="W516" s="351"/>
      <c r="X516" s="351"/>
      <c r="Y516" s="351"/>
      <c r="Z516" s="351"/>
      <c r="AA516" s="351"/>
      <c r="AB516" s="351"/>
      <c r="AC516" s="351"/>
      <c r="AD516" s="83"/>
    </row>
    <row r="517" spans="1:30" s="225" customFormat="1" ht="18" customHeight="1">
      <c r="A517" s="121"/>
      <c r="B517" s="107"/>
      <c r="C517" s="108"/>
      <c r="D517" s="42"/>
      <c r="E517" s="43" t="s">
        <v>512</v>
      </c>
      <c r="F517" s="44" t="s">
        <v>262</v>
      </c>
      <c r="G517" s="139">
        <v>2</v>
      </c>
      <c r="H517" s="137"/>
      <c r="I517" s="156">
        <v>40</v>
      </c>
      <c r="J517" s="173">
        <v>40</v>
      </c>
      <c r="K517" s="87">
        <f t="shared" si="26"/>
        <v>0</v>
      </c>
      <c r="L517" s="87">
        <f t="shared" si="27"/>
        <v>1.2</v>
      </c>
      <c r="M517" s="46">
        <f t="shared" si="28"/>
        <v>36</v>
      </c>
      <c r="N517" s="351"/>
      <c r="O517" s="351"/>
      <c r="P517" s="351"/>
      <c r="Q517" s="351"/>
      <c r="R517" s="351"/>
      <c r="S517" s="351"/>
      <c r="T517" s="351"/>
      <c r="U517" s="351"/>
      <c r="V517" s="351"/>
      <c r="W517" s="351"/>
      <c r="X517" s="351"/>
      <c r="Y517" s="351"/>
      <c r="Z517" s="351"/>
      <c r="AA517" s="351"/>
      <c r="AB517" s="351"/>
      <c r="AC517" s="351"/>
      <c r="AD517" s="83"/>
    </row>
    <row r="518" spans="1:30" ht="18" customHeight="1">
      <c r="A518" s="90"/>
      <c r="B518" s="107"/>
      <c r="C518" s="108"/>
      <c r="D518" s="42"/>
      <c r="E518" s="43" t="s">
        <v>511</v>
      </c>
      <c r="F518" s="44" t="s">
        <v>411</v>
      </c>
      <c r="G518" s="139">
        <v>2</v>
      </c>
      <c r="H518" s="137"/>
      <c r="I518" s="156">
        <v>40</v>
      </c>
      <c r="J518" s="173">
        <v>40</v>
      </c>
      <c r="K518" s="87">
        <f t="shared" si="26"/>
        <v>0</v>
      </c>
      <c r="L518" s="87">
        <f t="shared" si="27"/>
        <v>1.2</v>
      </c>
      <c r="M518" s="46">
        <f t="shared" si="28"/>
        <v>36</v>
      </c>
      <c r="N518" s="348"/>
      <c r="O518" s="348"/>
      <c r="P518" s="348"/>
      <c r="Q518" s="348"/>
      <c r="R518" s="348"/>
      <c r="S518" s="348"/>
      <c r="T518" s="348"/>
      <c r="U518" s="348"/>
      <c r="V518" s="348"/>
      <c r="W518" s="348"/>
      <c r="X518" s="348"/>
      <c r="Y518" s="348"/>
      <c r="Z518" s="348"/>
      <c r="AA518" s="348"/>
      <c r="AB518" s="348"/>
      <c r="AC518" s="348"/>
      <c r="AD518" s="83"/>
    </row>
    <row r="519" spans="1:30" ht="18" customHeight="1">
      <c r="A519" s="90"/>
      <c r="B519" s="107"/>
      <c r="C519" s="108"/>
      <c r="D519" s="42"/>
      <c r="E519" s="43" t="s">
        <v>438</v>
      </c>
      <c r="F519" s="44" t="s">
        <v>446</v>
      </c>
      <c r="G519" s="139">
        <v>2</v>
      </c>
      <c r="H519" s="137">
        <v>30</v>
      </c>
      <c r="I519" s="156">
        <v>30</v>
      </c>
      <c r="J519" s="173">
        <v>40</v>
      </c>
      <c r="K519" s="87">
        <f t="shared" si="26"/>
        <v>1.2</v>
      </c>
      <c r="L519" s="87">
        <f t="shared" si="27"/>
        <v>1.2</v>
      </c>
      <c r="M519" s="46">
        <f t="shared" si="28"/>
        <v>63</v>
      </c>
      <c r="N519" s="348"/>
      <c r="O519" s="348"/>
      <c r="P519" s="348"/>
      <c r="Q519" s="348"/>
      <c r="R519" s="348"/>
      <c r="S519" s="348"/>
      <c r="T519" s="348"/>
      <c r="U519" s="348"/>
      <c r="V519" s="348"/>
      <c r="W519" s="348"/>
      <c r="X519" s="348"/>
      <c r="Y519" s="348"/>
      <c r="Z519" s="348"/>
      <c r="AA519" s="351"/>
      <c r="AB519" s="348"/>
      <c r="AC519" s="348"/>
      <c r="AD519" s="83"/>
    </row>
    <row r="520" spans="1:30" ht="18" customHeight="1">
      <c r="A520" s="90"/>
      <c r="B520" s="109"/>
      <c r="C520" s="110"/>
      <c r="D520" s="42"/>
      <c r="E520" s="43" t="s">
        <v>161</v>
      </c>
      <c r="F520" s="44" t="s">
        <v>457</v>
      </c>
      <c r="G520" s="139">
        <v>2</v>
      </c>
      <c r="H520" s="137">
        <v>30</v>
      </c>
      <c r="I520" s="156">
        <v>60</v>
      </c>
      <c r="J520" s="173">
        <v>40</v>
      </c>
      <c r="K520" s="87">
        <f t="shared" si="26"/>
        <v>1.2</v>
      </c>
      <c r="L520" s="87">
        <f t="shared" si="27"/>
        <v>1.2</v>
      </c>
      <c r="M520" s="46">
        <f t="shared" si="28"/>
        <v>90</v>
      </c>
      <c r="N520" s="343"/>
      <c r="O520" s="343"/>
      <c r="P520" s="343"/>
      <c r="Q520" s="343"/>
      <c r="R520" s="343"/>
      <c r="S520" s="343"/>
      <c r="T520" s="343"/>
      <c r="U520" s="343"/>
      <c r="V520" s="343"/>
      <c r="W520" s="343"/>
      <c r="X520" s="343"/>
      <c r="Y520" s="343"/>
      <c r="Z520" s="343"/>
      <c r="AA520" s="348"/>
      <c r="AB520" s="343"/>
      <c r="AC520" s="343"/>
      <c r="AD520" s="83"/>
    </row>
    <row r="521" spans="1:30" ht="18" customHeight="1">
      <c r="A521" s="104">
        <v>26</v>
      </c>
      <c r="B521" s="60" t="s">
        <v>125</v>
      </c>
      <c r="C521" s="61" t="s">
        <v>126</v>
      </c>
      <c r="D521" s="42">
        <v>71400174902</v>
      </c>
      <c r="E521" s="43" t="s">
        <v>278</v>
      </c>
      <c r="F521" s="44" t="s">
        <v>242</v>
      </c>
      <c r="G521" s="136">
        <v>1</v>
      </c>
      <c r="H521" s="137">
        <v>32</v>
      </c>
      <c r="I521" s="156">
        <v>0</v>
      </c>
      <c r="J521" s="173">
        <v>80</v>
      </c>
      <c r="K521" s="87">
        <f t="shared" si="26"/>
        <v>1.3</v>
      </c>
      <c r="L521" s="87">
        <f t="shared" si="27"/>
        <v>0</v>
      </c>
      <c r="M521" s="46">
        <f t="shared" si="28"/>
        <v>41.6</v>
      </c>
      <c r="N521" s="357">
        <v>67.5</v>
      </c>
      <c r="O521" s="352"/>
      <c r="P521" s="350">
        <f>SUM(M521:M540)+N521+O521</f>
        <v>809.49999999999989</v>
      </c>
      <c r="Q521" s="352">
        <v>0</v>
      </c>
      <c r="R521" s="350">
        <v>56</v>
      </c>
      <c r="S521" s="355">
        <v>450</v>
      </c>
      <c r="T521" s="352">
        <v>450</v>
      </c>
      <c r="U521" s="355">
        <v>112</v>
      </c>
      <c r="V521" s="383">
        <v>112</v>
      </c>
      <c r="W521" s="355">
        <v>56</v>
      </c>
      <c r="X521" s="352">
        <v>56</v>
      </c>
      <c r="Y521" s="350">
        <f>ROUND((P521-T521),1)</f>
        <v>359.5</v>
      </c>
      <c r="Z521" s="397">
        <f>IF(OR(SUM(V521:V540)="",SUM(Q521:Q540)=""),0,IF(OR(SUM(U521:U540)=320,SUM(V521:V540)&gt;0),ROUND((SUM(Q521:Q540)-SUM(V521:V540)),1),0))</f>
        <v>-112</v>
      </c>
      <c r="AA521" s="397">
        <f>IF(OR(SUM(X521:X540)="",SUM(R521:R540)=""),0,IF(OR(SUM(W521:W540)=160,SUM(X521:X540)&gt;0),ROUND((SUM(R521:R540)-SUM(X521:X540)),1),0))</f>
        <v>0</v>
      </c>
      <c r="AB521" s="398"/>
      <c r="AC521" s="403">
        <f>SUM(Y521:AA540)</f>
        <v>247.5</v>
      </c>
      <c r="AD521" s="83"/>
    </row>
    <row r="522" spans="1:30" ht="18" customHeight="1">
      <c r="A522" s="90"/>
      <c r="B522" s="107"/>
      <c r="C522" s="108"/>
      <c r="D522" s="42">
        <v>21100150202</v>
      </c>
      <c r="E522" s="207" t="s">
        <v>190</v>
      </c>
      <c r="F522" s="208" t="s">
        <v>170</v>
      </c>
      <c r="G522" s="221">
        <v>1</v>
      </c>
      <c r="H522" s="222">
        <v>0</v>
      </c>
      <c r="I522" s="223">
        <v>45</v>
      </c>
      <c r="J522" s="224">
        <v>33</v>
      </c>
      <c r="K522" s="87">
        <f t="shared" si="26"/>
        <v>0</v>
      </c>
      <c r="L522" s="87">
        <f t="shared" si="27"/>
        <v>0</v>
      </c>
      <c r="M522" s="46">
        <f t="shared" si="28"/>
        <v>16.5</v>
      </c>
      <c r="N522" s="358"/>
      <c r="O522" s="348"/>
      <c r="P522" s="348"/>
      <c r="Q522" s="348"/>
      <c r="R522" s="348"/>
      <c r="S522" s="348"/>
      <c r="T522" s="348"/>
      <c r="U522" s="348"/>
      <c r="V522" s="348"/>
      <c r="W522" s="348"/>
      <c r="X522" s="348"/>
      <c r="Y522" s="348"/>
      <c r="Z522" s="348"/>
      <c r="AA522" s="348"/>
      <c r="AB522" s="348"/>
      <c r="AC522" s="348"/>
      <c r="AD522" s="83"/>
    </row>
    <row r="523" spans="1:30" ht="18" customHeight="1">
      <c r="A523" s="90"/>
      <c r="B523" s="107"/>
      <c r="C523" s="108"/>
      <c r="D523" s="42">
        <v>21100151401</v>
      </c>
      <c r="E523" s="43" t="s">
        <v>286</v>
      </c>
      <c r="F523" s="44" t="s">
        <v>189</v>
      </c>
      <c r="G523" s="139">
        <v>1</v>
      </c>
      <c r="H523" s="137">
        <v>15</v>
      </c>
      <c r="I523" s="156">
        <v>30</v>
      </c>
      <c r="J523" s="173">
        <v>28</v>
      </c>
      <c r="K523" s="87">
        <f t="shared" si="26"/>
        <v>1</v>
      </c>
      <c r="L523" s="87">
        <f t="shared" si="27"/>
        <v>1</v>
      </c>
      <c r="M523" s="46">
        <f t="shared" si="28"/>
        <v>37.5</v>
      </c>
      <c r="N523" s="358"/>
      <c r="O523" s="348"/>
      <c r="P523" s="348"/>
      <c r="Q523" s="348"/>
      <c r="R523" s="348"/>
      <c r="S523" s="348"/>
      <c r="T523" s="348"/>
      <c r="U523" s="348"/>
      <c r="V523" s="348"/>
      <c r="W523" s="348"/>
      <c r="X523" s="348"/>
      <c r="Y523" s="348"/>
      <c r="Z523" s="348"/>
      <c r="AA523" s="348"/>
      <c r="AB523" s="348"/>
      <c r="AC523" s="348"/>
      <c r="AD523" s="83"/>
    </row>
    <row r="524" spans="1:30" ht="18" customHeight="1">
      <c r="A524" s="90"/>
      <c r="B524" s="107"/>
      <c r="C524" s="108"/>
      <c r="D524" s="42">
        <v>41000092701</v>
      </c>
      <c r="E524" s="43" t="s">
        <v>287</v>
      </c>
      <c r="F524" s="44" t="s">
        <v>159</v>
      </c>
      <c r="G524" s="139">
        <v>1</v>
      </c>
      <c r="H524" s="137">
        <v>15</v>
      </c>
      <c r="I524" s="156">
        <v>30</v>
      </c>
      <c r="J524" s="173">
        <v>32</v>
      </c>
      <c r="K524" s="87">
        <f t="shared" ref="K524:K587" si="29">IF(OR(LEFT(E524,2)="ĐA",LEFT(E524,2)="DA",LEFT(E524,5)="Đồ án",LEFT(E524,5)="Đồán ",LEFT(E524,9)="Sinh hoạt",LEFT(E524,9)="sinh hoạt",LEFT(E524,6)="Cố vấn",LEFT(E524,6)="cố vấn",LEFT(E524,4)="cvht",LEFT(E524,4)="CVHT",LEFT(E524,4)="shcn",LEFT(E524,4)="SHCN"),0,(IF(AND(H524&gt;0,J524&gt;0),IF(J524&gt;60,1.3,IF(J524&gt;35,1.2,1)),0)))</f>
        <v>1</v>
      </c>
      <c r="L524" s="87">
        <f t="shared" ref="L524:L587" si="30">IF(OR(LEFT(E524,2)="ĐA",LEFT(E524,2)="DA",LEFT(E524,5)="Đồ án",LEFT(E524,5)="Đồán "),0,IF(AND(J524&gt;0,I524&gt;0),IF(AND(OR(LEFT(E524,4)="GDQP",LEFT(E524,4)="gdqp",LEFT(E524,19)="Giáo dục quốc phòng"),J524&gt;50),1.3,IF(J524&gt;35,1.2,IF(J524&gt;29,1.1,1))),0))</f>
        <v>1.1000000000000001</v>
      </c>
      <c r="M524" s="46">
        <f t="shared" ref="M524:M587" si="31">ROUND(IF(OR(LEFT(E524,2)="ĐA",LEFT(E524,2)="DA",LEFT(E524,5)="Đồ án",LEFT(E524,5)="Đồán "),J524*0.5,(IF(H524&gt;0,H524*K524,"0")+IF(I524&gt;0,(I524*0.75)*L524,"0"))),1)</f>
        <v>39.799999999999997</v>
      </c>
      <c r="N524" s="358"/>
      <c r="O524" s="348"/>
      <c r="P524" s="348"/>
      <c r="Q524" s="348"/>
      <c r="R524" s="348"/>
      <c r="S524" s="348"/>
      <c r="T524" s="348"/>
      <c r="U524" s="348"/>
      <c r="V524" s="348"/>
      <c r="W524" s="348"/>
      <c r="X524" s="348"/>
      <c r="Y524" s="348"/>
      <c r="Z524" s="348"/>
      <c r="AA524" s="348"/>
      <c r="AB524" s="348"/>
      <c r="AC524" s="348"/>
      <c r="AD524" s="83"/>
    </row>
    <row r="525" spans="1:30" ht="18" customHeight="1">
      <c r="A525" s="90"/>
      <c r="B525" s="107"/>
      <c r="C525" s="108"/>
      <c r="D525" s="42">
        <v>21100124301</v>
      </c>
      <c r="E525" s="43" t="s">
        <v>288</v>
      </c>
      <c r="F525" s="44" t="s">
        <v>260</v>
      </c>
      <c r="G525" s="139">
        <v>1</v>
      </c>
      <c r="H525" s="137">
        <v>30</v>
      </c>
      <c r="I525" s="156">
        <v>30</v>
      </c>
      <c r="J525" s="173">
        <v>55</v>
      </c>
      <c r="K525" s="87">
        <f t="shared" si="29"/>
        <v>1.2</v>
      </c>
      <c r="L525" s="87">
        <f t="shared" si="30"/>
        <v>1.2</v>
      </c>
      <c r="M525" s="46">
        <f t="shared" si="31"/>
        <v>63</v>
      </c>
      <c r="N525" s="358"/>
      <c r="O525" s="348"/>
      <c r="P525" s="348"/>
      <c r="Q525" s="348"/>
      <c r="R525" s="348"/>
      <c r="S525" s="348"/>
      <c r="T525" s="348"/>
      <c r="U525" s="348"/>
      <c r="V525" s="348"/>
      <c r="W525" s="348"/>
      <c r="X525" s="348"/>
      <c r="Y525" s="348"/>
      <c r="Z525" s="348"/>
      <c r="AA525" s="348"/>
      <c r="AB525" s="348"/>
      <c r="AC525" s="348"/>
      <c r="AD525" s="83"/>
    </row>
    <row r="526" spans="1:30" ht="18" customHeight="1">
      <c r="A526" s="90"/>
      <c r="B526" s="107"/>
      <c r="C526" s="108"/>
      <c r="D526" s="42">
        <v>20200014401</v>
      </c>
      <c r="E526" s="43" t="s">
        <v>288</v>
      </c>
      <c r="F526" s="44" t="s">
        <v>202</v>
      </c>
      <c r="G526" s="139">
        <v>1</v>
      </c>
      <c r="H526" s="137">
        <v>15</v>
      </c>
      <c r="I526" s="156">
        <v>30</v>
      </c>
      <c r="J526" s="173">
        <v>41</v>
      </c>
      <c r="K526" s="87">
        <f t="shared" si="29"/>
        <v>1.2</v>
      </c>
      <c r="L526" s="87">
        <f t="shared" si="30"/>
        <v>1.2</v>
      </c>
      <c r="M526" s="46">
        <f t="shared" si="31"/>
        <v>45</v>
      </c>
      <c r="N526" s="358"/>
      <c r="O526" s="348"/>
      <c r="P526" s="348"/>
      <c r="Q526" s="348"/>
      <c r="R526" s="348"/>
      <c r="S526" s="348"/>
      <c r="T526" s="348"/>
      <c r="U526" s="348"/>
      <c r="V526" s="348"/>
      <c r="W526" s="348"/>
      <c r="X526" s="348"/>
      <c r="Y526" s="348"/>
      <c r="Z526" s="348"/>
      <c r="AA526" s="348"/>
      <c r="AB526" s="348"/>
      <c r="AC526" s="348"/>
      <c r="AD526" s="83"/>
    </row>
    <row r="527" spans="1:30" ht="18" customHeight="1">
      <c r="A527" s="90"/>
      <c r="B527" s="107"/>
      <c r="C527" s="108"/>
      <c r="D527" s="42">
        <v>20200014402</v>
      </c>
      <c r="E527" s="43" t="s">
        <v>288</v>
      </c>
      <c r="F527" s="44" t="s">
        <v>237</v>
      </c>
      <c r="G527" s="139">
        <v>1</v>
      </c>
      <c r="H527" s="137">
        <v>15</v>
      </c>
      <c r="I527" s="156">
        <v>30</v>
      </c>
      <c r="J527" s="173">
        <v>44</v>
      </c>
      <c r="K527" s="87">
        <f t="shared" si="29"/>
        <v>1.2</v>
      </c>
      <c r="L527" s="87">
        <f t="shared" si="30"/>
        <v>1.2</v>
      </c>
      <c r="M527" s="46">
        <f t="shared" si="31"/>
        <v>45</v>
      </c>
      <c r="N527" s="358"/>
      <c r="O527" s="348"/>
      <c r="P527" s="348"/>
      <c r="Q527" s="348"/>
      <c r="R527" s="348"/>
      <c r="S527" s="348"/>
      <c r="T527" s="348"/>
      <c r="U527" s="348"/>
      <c r="V527" s="348"/>
      <c r="W527" s="348"/>
      <c r="X527" s="348"/>
      <c r="Y527" s="348"/>
      <c r="Z527" s="348"/>
      <c r="AA527" s="348"/>
      <c r="AB527" s="348"/>
      <c r="AC527" s="348"/>
      <c r="AD527" s="83"/>
    </row>
    <row r="528" spans="1:30" ht="18" customHeight="1">
      <c r="A528" s="90"/>
      <c r="B528" s="107"/>
      <c r="C528" s="108"/>
      <c r="D528" s="42">
        <v>71400174901</v>
      </c>
      <c r="E528" s="43" t="s">
        <v>278</v>
      </c>
      <c r="F528" s="44" t="s">
        <v>243</v>
      </c>
      <c r="G528" s="139">
        <v>1</v>
      </c>
      <c r="H528" s="137">
        <v>32</v>
      </c>
      <c r="I528" s="156">
        <v>28</v>
      </c>
      <c r="J528" s="173">
        <v>47</v>
      </c>
      <c r="K528" s="87">
        <f t="shared" si="29"/>
        <v>1.2</v>
      </c>
      <c r="L528" s="87">
        <f t="shared" si="30"/>
        <v>1.2</v>
      </c>
      <c r="M528" s="46">
        <f t="shared" si="31"/>
        <v>63.6</v>
      </c>
      <c r="N528" s="358"/>
      <c r="O528" s="348"/>
      <c r="P528" s="348"/>
      <c r="Q528" s="348"/>
      <c r="R528" s="348"/>
      <c r="S528" s="348"/>
      <c r="T528" s="348"/>
      <c r="U528" s="348"/>
      <c r="V528" s="348"/>
      <c r="W528" s="348"/>
      <c r="X528" s="348"/>
      <c r="Y528" s="348"/>
      <c r="Z528" s="348"/>
      <c r="AA528" s="348"/>
      <c r="AB528" s="348"/>
      <c r="AC528" s="348"/>
      <c r="AD528" s="83"/>
    </row>
    <row r="529" spans="1:30" ht="18" customHeight="1">
      <c r="A529" s="90"/>
      <c r="B529" s="107"/>
      <c r="C529" s="108"/>
      <c r="D529" s="42">
        <v>71400174902</v>
      </c>
      <c r="E529" s="127" t="s">
        <v>278</v>
      </c>
      <c r="F529" s="184" t="s">
        <v>242</v>
      </c>
      <c r="G529" s="139">
        <v>1</v>
      </c>
      <c r="H529" s="137">
        <v>0</v>
      </c>
      <c r="I529" s="156">
        <v>28</v>
      </c>
      <c r="J529" s="173">
        <v>40</v>
      </c>
      <c r="K529" s="87">
        <f t="shared" si="29"/>
        <v>0</v>
      </c>
      <c r="L529" s="87">
        <f t="shared" si="30"/>
        <v>1.2</v>
      </c>
      <c r="M529" s="46">
        <f t="shared" si="31"/>
        <v>25.2</v>
      </c>
      <c r="N529" s="358"/>
      <c r="O529" s="348"/>
      <c r="P529" s="348"/>
      <c r="Q529" s="348"/>
      <c r="R529" s="348"/>
      <c r="S529" s="348"/>
      <c r="T529" s="348"/>
      <c r="U529" s="348"/>
      <c r="V529" s="348"/>
      <c r="W529" s="348"/>
      <c r="X529" s="348"/>
      <c r="Y529" s="348"/>
      <c r="Z529" s="348"/>
      <c r="AA529" s="348"/>
      <c r="AB529" s="348"/>
      <c r="AC529" s="348"/>
      <c r="AD529" s="83"/>
    </row>
    <row r="530" spans="1:30" ht="18" customHeight="1">
      <c r="A530" s="90"/>
      <c r="B530" s="107"/>
      <c r="C530" s="108"/>
      <c r="D530" s="42">
        <v>71400174902</v>
      </c>
      <c r="E530" s="43" t="s">
        <v>278</v>
      </c>
      <c r="F530" s="44" t="s">
        <v>242</v>
      </c>
      <c r="G530" s="139">
        <v>1</v>
      </c>
      <c r="H530" s="137">
        <v>0</v>
      </c>
      <c r="I530" s="156">
        <v>28</v>
      </c>
      <c r="J530" s="173">
        <v>40</v>
      </c>
      <c r="K530" s="87">
        <f t="shared" si="29"/>
        <v>0</v>
      </c>
      <c r="L530" s="87">
        <f t="shared" si="30"/>
        <v>1.2</v>
      </c>
      <c r="M530" s="46">
        <f t="shared" si="31"/>
        <v>25.2</v>
      </c>
      <c r="N530" s="358"/>
      <c r="O530" s="348"/>
      <c r="P530" s="348"/>
      <c r="Q530" s="348"/>
      <c r="R530" s="348"/>
      <c r="S530" s="348"/>
      <c r="T530" s="348"/>
      <c r="U530" s="348"/>
      <c r="V530" s="348"/>
      <c r="W530" s="348"/>
      <c r="X530" s="348"/>
      <c r="Y530" s="348"/>
      <c r="Z530" s="348"/>
      <c r="AA530" s="348"/>
      <c r="AB530" s="348"/>
      <c r="AC530" s="348"/>
      <c r="AD530" s="83"/>
    </row>
    <row r="531" spans="1:30" ht="18" customHeight="1">
      <c r="A531" s="121"/>
      <c r="B531" s="107"/>
      <c r="C531" s="108"/>
      <c r="D531" s="42"/>
      <c r="E531" s="43" t="s">
        <v>173</v>
      </c>
      <c r="F531" s="44" t="s">
        <v>320</v>
      </c>
      <c r="G531" s="139"/>
      <c r="H531" s="137"/>
      <c r="I531" s="156"/>
      <c r="J531" s="173"/>
      <c r="K531" s="87">
        <f t="shared" si="29"/>
        <v>0</v>
      </c>
      <c r="L531" s="87">
        <f t="shared" si="30"/>
        <v>0</v>
      </c>
      <c r="M531" s="46">
        <f t="shared" si="31"/>
        <v>0</v>
      </c>
      <c r="N531" s="358"/>
      <c r="O531" s="351"/>
      <c r="P531" s="351"/>
      <c r="Q531" s="351"/>
      <c r="R531" s="351"/>
      <c r="S531" s="351"/>
      <c r="T531" s="351"/>
      <c r="U531" s="351"/>
      <c r="V531" s="351"/>
      <c r="W531" s="351"/>
      <c r="X531" s="351"/>
      <c r="Y531" s="351"/>
      <c r="Z531" s="351"/>
      <c r="AA531" s="351"/>
      <c r="AB531" s="351"/>
      <c r="AC531" s="351"/>
      <c r="AD531" s="83"/>
    </row>
    <row r="532" spans="1:30" ht="18" customHeight="1">
      <c r="A532" s="121"/>
      <c r="B532" s="107"/>
      <c r="C532" s="108"/>
      <c r="D532" s="42"/>
      <c r="E532" s="43" t="s">
        <v>439</v>
      </c>
      <c r="F532" s="44" t="s">
        <v>319</v>
      </c>
      <c r="G532" s="139">
        <v>2</v>
      </c>
      <c r="H532" s="137">
        <v>45</v>
      </c>
      <c r="I532" s="156"/>
      <c r="J532" s="173">
        <v>40</v>
      </c>
      <c r="K532" s="87">
        <f t="shared" si="29"/>
        <v>1.2</v>
      </c>
      <c r="L532" s="87">
        <f t="shared" si="30"/>
        <v>0</v>
      </c>
      <c r="M532" s="46">
        <f t="shared" si="31"/>
        <v>54</v>
      </c>
      <c r="N532" s="358"/>
      <c r="O532" s="351"/>
      <c r="P532" s="351"/>
      <c r="Q532" s="351"/>
      <c r="R532" s="351"/>
      <c r="S532" s="351"/>
      <c r="T532" s="351"/>
      <c r="U532" s="351"/>
      <c r="V532" s="351"/>
      <c r="W532" s="351"/>
      <c r="X532" s="351"/>
      <c r="Y532" s="351"/>
      <c r="Z532" s="351"/>
      <c r="AA532" s="351"/>
      <c r="AB532" s="351"/>
      <c r="AC532" s="351"/>
      <c r="AD532" s="83"/>
    </row>
    <row r="533" spans="1:30" s="225" customFormat="1" ht="18" customHeight="1">
      <c r="A533" s="121"/>
      <c r="B533" s="107"/>
      <c r="C533" s="108"/>
      <c r="D533" s="42"/>
      <c r="E533" s="43" t="s">
        <v>513</v>
      </c>
      <c r="F533" s="44" t="s">
        <v>319</v>
      </c>
      <c r="G533" s="139">
        <v>2</v>
      </c>
      <c r="H533" s="137"/>
      <c r="I533" s="156">
        <v>30</v>
      </c>
      <c r="J533" s="173">
        <v>40</v>
      </c>
      <c r="K533" s="87">
        <f t="shared" si="29"/>
        <v>0</v>
      </c>
      <c r="L533" s="87">
        <f t="shared" si="30"/>
        <v>1.2</v>
      </c>
      <c r="M533" s="46">
        <f t="shared" si="31"/>
        <v>27</v>
      </c>
      <c r="N533" s="358"/>
      <c r="O533" s="351"/>
      <c r="P533" s="351"/>
      <c r="Q533" s="351"/>
      <c r="R533" s="351"/>
      <c r="S533" s="351"/>
      <c r="T533" s="351"/>
      <c r="U533" s="351"/>
      <c r="V533" s="351"/>
      <c r="W533" s="351"/>
      <c r="X533" s="351"/>
      <c r="Y533" s="351"/>
      <c r="Z533" s="351"/>
      <c r="AA533" s="351"/>
      <c r="AB533" s="351"/>
      <c r="AC533" s="351"/>
      <c r="AD533" s="83"/>
    </row>
    <row r="534" spans="1:30" s="225" customFormat="1" ht="18" customHeight="1">
      <c r="A534" s="121"/>
      <c r="B534" s="107"/>
      <c r="C534" s="108"/>
      <c r="D534" s="42"/>
      <c r="E534" s="43" t="s">
        <v>513</v>
      </c>
      <c r="F534" s="44" t="s">
        <v>319</v>
      </c>
      <c r="G534" s="139">
        <v>2</v>
      </c>
      <c r="H534" s="137"/>
      <c r="I534" s="156">
        <v>30</v>
      </c>
      <c r="J534" s="173">
        <v>40</v>
      </c>
      <c r="K534" s="87">
        <f t="shared" si="29"/>
        <v>0</v>
      </c>
      <c r="L534" s="87">
        <f t="shared" si="30"/>
        <v>1.2</v>
      </c>
      <c r="M534" s="46">
        <f t="shared" si="31"/>
        <v>27</v>
      </c>
      <c r="N534" s="358"/>
      <c r="O534" s="351"/>
      <c r="P534" s="351"/>
      <c r="Q534" s="351"/>
      <c r="R534" s="351"/>
      <c r="S534" s="351"/>
      <c r="T534" s="351"/>
      <c r="U534" s="351"/>
      <c r="V534" s="351"/>
      <c r="W534" s="351"/>
      <c r="X534" s="351"/>
      <c r="Y534" s="351"/>
      <c r="Z534" s="351"/>
      <c r="AA534" s="351"/>
      <c r="AB534" s="351"/>
      <c r="AC534" s="351"/>
      <c r="AD534" s="83"/>
    </row>
    <row r="535" spans="1:30" ht="18" customHeight="1">
      <c r="A535" s="121"/>
      <c r="B535" s="107"/>
      <c r="C535" s="108"/>
      <c r="D535" s="42"/>
      <c r="E535" s="43" t="s">
        <v>288</v>
      </c>
      <c r="F535" s="44" t="s">
        <v>324</v>
      </c>
      <c r="G535" s="139">
        <v>2</v>
      </c>
      <c r="H535" s="137">
        <v>15</v>
      </c>
      <c r="I535" s="156">
        <v>30</v>
      </c>
      <c r="J535" s="173">
        <v>40</v>
      </c>
      <c r="K535" s="87">
        <f t="shared" si="29"/>
        <v>1.2</v>
      </c>
      <c r="L535" s="87">
        <f t="shared" si="30"/>
        <v>1.2</v>
      </c>
      <c r="M535" s="46">
        <f t="shared" si="31"/>
        <v>45</v>
      </c>
      <c r="N535" s="358"/>
      <c r="O535" s="351"/>
      <c r="P535" s="351"/>
      <c r="Q535" s="351"/>
      <c r="R535" s="351"/>
      <c r="S535" s="351"/>
      <c r="T535" s="351"/>
      <c r="U535" s="351"/>
      <c r="V535" s="351"/>
      <c r="W535" s="351"/>
      <c r="X535" s="351"/>
      <c r="Y535" s="351"/>
      <c r="Z535" s="351"/>
      <c r="AA535" s="351"/>
      <c r="AB535" s="351"/>
      <c r="AC535" s="351"/>
      <c r="AD535" s="83"/>
    </row>
    <row r="536" spans="1:30" s="225" customFormat="1" ht="18" customHeight="1">
      <c r="A536" s="121"/>
      <c r="B536" s="107"/>
      <c r="C536" s="108"/>
      <c r="D536" s="42"/>
      <c r="E536" s="43" t="s">
        <v>288</v>
      </c>
      <c r="F536" s="44" t="s">
        <v>325</v>
      </c>
      <c r="G536" s="139">
        <v>2</v>
      </c>
      <c r="H536" s="137">
        <v>15</v>
      </c>
      <c r="I536" s="156">
        <v>30</v>
      </c>
      <c r="J536" s="173">
        <v>40</v>
      </c>
      <c r="K536" s="87">
        <f t="shared" si="29"/>
        <v>1.2</v>
      </c>
      <c r="L536" s="87">
        <f t="shared" si="30"/>
        <v>1.2</v>
      </c>
      <c r="M536" s="46">
        <f t="shared" si="31"/>
        <v>45</v>
      </c>
      <c r="N536" s="358"/>
      <c r="O536" s="351"/>
      <c r="P536" s="351"/>
      <c r="Q536" s="351"/>
      <c r="R536" s="351"/>
      <c r="S536" s="351"/>
      <c r="T536" s="351"/>
      <c r="U536" s="351"/>
      <c r="V536" s="351"/>
      <c r="W536" s="351"/>
      <c r="X536" s="351"/>
      <c r="Y536" s="351"/>
      <c r="Z536" s="351"/>
      <c r="AA536" s="351"/>
      <c r="AB536" s="351"/>
      <c r="AC536" s="351"/>
      <c r="AD536" s="83"/>
    </row>
    <row r="537" spans="1:30" s="225" customFormat="1" ht="18" customHeight="1">
      <c r="A537" s="121"/>
      <c r="B537" s="107"/>
      <c r="C537" s="108"/>
      <c r="D537" s="42"/>
      <c r="E537" s="43" t="s">
        <v>287</v>
      </c>
      <c r="F537" s="44" t="s">
        <v>243</v>
      </c>
      <c r="G537" s="139">
        <v>2</v>
      </c>
      <c r="H537" s="137">
        <v>15</v>
      </c>
      <c r="I537" s="156">
        <v>30</v>
      </c>
      <c r="J537" s="173">
        <v>40</v>
      </c>
      <c r="K537" s="87">
        <f t="shared" si="29"/>
        <v>1.2</v>
      </c>
      <c r="L537" s="87">
        <f t="shared" si="30"/>
        <v>1.2</v>
      </c>
      <c r="M537" s="46">
        <f t="shared" si="31"/>
        <v>45</v>
      </c>
      <c r="N537" s="358"/>
      <c r="O537" s="351"/>
      <c r="P537" s="351"/>
      <c r="Q537" s="351"/>
      <c r="R537" s="351"/>
      <c r="S537" s="351"/>
      <c r="T537" s="351"/>
      <c r="U537" s="351"/>
      <c r="V537" s="351"/>
      <c r="W537" s="351"/>
      <c r="X537" s="351"/>
      <c r="Y537" s="351"/>
      <c r="Z537" s="351"/>
      <c r="AA537" s="351"/>
      <c r="AB537" s="351"/>
      <c r="AC537" s="351"/>
      <c r="AD537" s="83"/>
    </row>
    <row r="538" spans="1:30" s="225" customFormat="1" ht="18" customHeight="1">
      <c r="A538" s="121"/>
      <c r="B538" s="107"/>
      <c r="C538" s="108"/>
      <c r="D538" s="42"/>
      <c r="E538" s="43" t="s">
        <v>441</v>
      </c>
      <c r="F538" s="44" t="s">
        <v>262</v>
      </c>
      <c r="G538" s="139">
        <v>2</v>
      </c>
      <c r="H538" s="137">
        <v>19</v>
      </c>
      <c r="I538" s="156"/>
      <c r="J538" s="173">
        <v>40</v>
      </c>
      <c r="K538" s="87">
        <f t="shared" si="29"/>
        <v>1.2</v>
      </c>
      <c r="L538" s="87">
        <f t="shared" si="30"/>
        <v>0</v>
      </c>
      <c r="M538" s="46">
        <f t="shared" si="31"/>
        <v>22.8</v>
      </c>
      <c r="N538" s="358"/>
      <c r="O538" s="351"/>
      <c r="P538" s="351"/>
      <c r="Q538" s="351"/>
      <c r="R538" s="351"/>
      <c r="S538" s="351"/>
      <c r="T538" s="351"/>
      <c r="U538" s="351"/>
      <c r="V538" s="351"/>
      <c r="W538" s="351"/>
      <c r="X538" s="351"/>
      <c r="Y538" s="351"/>
      <c r="Z538" s="351"/>
      <c r="AA538" s="351"/>
      <c r="AB538" s="351"/>
      <c r="AC538" s="351"/>
      <c r="AD538" s="83"/>
    </row>
    <row r="539" spans="1:30" s="225" customFormat="1" ht="18" customHeight="1">
      <c r="A539" s="121"/>
      <c r="B539" s="107"/>
      <c r="C539" s="108"/>
      <c r="D539" s="42"/>
      <c r="E539" s="43" t="s">
        <v>514</v>
      </c>
      <c r="F539" s="44" t="s">
        <v>262</v>
      </c>
      <c r="G539" s="139">
        <v>2</v>
      </c>
      <c r="H539" s="137"/>
      <c r="I539" s="156">
        <v>41</v>
      </c>
      <c r="J539" s="173">
        <v>40</v>
      </c>
      <c r="K539" s="87">
        <f t="shared" si="29"/>
        <v>0</v>
      </c>
      <c r="L539" s="87">
        <f t="shared" si="30"/>
        <v>1.2</v>
      </c>
      <c r="M539" s="46">
        <f t="shared" si="31"/>
        <v>36.9</v>
      </c>
      <c r="N539" s="358"/>
      <c r="O539" s="351"/>
      <c r="P539" s="351"/>
      <c r="Q539" s="351"/>
      <c r="R539" s="351"/>
      <c r="S539" s="351"/>
      <c r="T539" s="351"/>
      <c r="U539" s="351"/>
      <c r="V539" s="351"/>
      <c r="W539" s="351"/>
      <c r="X539" s="351"/>
      <c r="Y539" s="351"/>
      <c r="Z539" s="351"/>
      <c r="AA539" s="351"/>
      <c r="AB539" s="351"/>
      <c r="AC539" s="351"/>
      <c r="AD539" s="83"/>
    </row>
    <row r="540" spans="1:30" s="225" customFormat="1" ht="18" customHeight="1">
      <c r="A540" s="121"/>
      <c r="B540" s="107"/>
      <c r="C540" s="108"/>
      <c r="D540" s="42"/>
      <c r="E540" s="43" t="s">
        <v>515</v>
      </c>
      <c r="F540" s="44" t="s">
        <v>411</v>
      </c>
      <c r="G540" s="139">
        <v>2</v>
      </c>
      <c r="H540" s="137"/>
      <c r="I540" s="156">
        <v>41</v>
      </c>
      <c r="J540" s="173">
        <v>40</v>
      </c>
      <c r="K540" s="87">
        <f t="shared" si="29"/>
        <v>0</v>
      </c>
      <c r="L540" s="87">
        <f t="shared" si="30"/>
        <v>1.2</v>
      </c>
      <c r="M540" s="46">
        <f t="shared" si="31"/>
        <v>36.9</v>
      </c>
      <c r="N540" s="358"/>
      <c r="O540" s="351"/>
      <c r="P540" s="351"/>
      <c r="Q540" s="351"/>
      <c r="R540" s="351"/>
      <c r="S540" s="351"/>
      <c r="T540" s="351"/>
      <c r="U540" s="351"/>
      <c r="V540" s="351"/>
      <c r="W540" s="351"/>
      <c r="X540" s="351"/>
      <c r="Y540" s="351"/>
      <c r="Z540" s="351"/>
      <c r="AA540" s="351"/>
      <c r="AB540" s="351"/>
      <c r="AC540" s="351"/>
      <c r="AD540" s="83"/>
    </row>
    <row r="541" spans="1:30" ht="18" customHeight="1">
      <c r="A541" s="104">
        <v>27</v>
      </c>
      <c r="B541" s="91" t="s">
        <v>127</v>
      </c>
      <c r="C541" s="101" t="s">
        <v>128</v>
      </c>
      <c r="D541" s="42">
        <v>71400119925</v>
      </c>
      <c r="E541" s="43" t="s">
        <v>161</v>
      </c>
      <c r="F541" s="44" t="s">
        <v>164</v>
      </c>
      <c r="G541" s="170">
        <v>1</v>
      </c>
      <c r="H541" s="140">
        <v>30</v>
      </c>
      <c r="I541" s="140">
        <v>60</v>
      </c>
      <c r="J541" s="173">
        <v>36</v>
      </c>
      <c r="K541" s="87">
        <f t="shared" si="29"/>
        <v>1.2</v>
      </c>
      <c r="L541" s="87">
        <f t="shared" si="30"/>
        <v>1.2</v>
      </c>
      <c r="M541" s="46">
        <f t="shared" si="31"/>
        <v>90</v>
      </c>
      <c r="N541" s="357">
        <v>67.5</v>
      </c>
      <c r="O541" s="352"/>
      <c r="P541" s="350">
        <f>SUM(M541:M561)+N541+O541</f>
        <v>1237.7</v>
      </c>
      <c r="Q541" s="352">
        <v>0</v>
      </c>
      <c r="R541" s="350">
        <v>56</v>
      </c>
      <c r="S541" s="355">
        <v>450</v>
      </c>
      <c r="T541" s="352">
        <v>450</v>
      </c>
      <c r="U541" s="355">
        <v>112</v>
      </c>
      <c r="V541" s="383">
        <v>112</v>
      </c>
      <c r="W541" s="355">
        <v>56</v>
      </c>
      <c r="X541" s="352">
        <v>56</v>
      </c>
      <c r="Y541" s="350">
        <f>ROUND((P541-T541),1)</f>
        <v>787.7</v>
      </c>
      <c r="Z541" s="397">
        <f>IF(OR(SUM(V541)="",SUM(Q541)=""),0,IF(OR(SUM(U541)=320,SUM(V541)&gt;0),ROUND((SUM(Q541)-SUM(V541)),1),0))</f>
        <v>-112</v>
      </c>
      <c r="AA541" s="397">
        <f>IF(OR(SUM(X541:X561)="",SUM(R541:R561)=""),0,IF(OR(SUM(W541:W561)=160,SUM(X541:X561)&gt;0),ROUND((SUM(R541:R561)-SUM(X541:X561)),1),0))</f>
        <v>0</v>
      </c>
      <c r="AB541" s="398"/>
      <c r="AC541" s="403">
        <f>SUM(Y541:AA561)</f>
        <v>675.7</v>
      </c>
      <c r="AD541" s="83"/>
    </row>
    <row r="542" spans="1:30" ht="18" customHeight="1">
      <c r="A542" s="90"/>
      <c r="B542" s="107"/>
      <c r="C542" s="108"/>
      <c r="D542" s="42">
        <v>71400119905</v>
      </c>
      <c r="E542" s="43" t="s">
        <v>161</v>
      </c>
      <c r="F542" s="44" t="s">
        <v>165</v>
      </c>
      <c r="G542" s="170">
        <v>1</v>
      </c>
      <c r="H542" s="140">
        <v>30</v>
      </c>
      <c r="I542" s="140">
        <v>60</v>
      </c>
      <c r="J542" s="173">
        <v>39</v>
      </c>
      <c r="K542" s="87">
        <f t="shared" si="29"/>
        <v>1.2</v>
      </c>
      <c r="L542" s="87">
        <f t="shared" si="30"/>
        <v>1.2</v>
      </c>
      <c r="M542" s="46">
        <f t="shared" si="31"/>
        <v>90</v>
      </c>
      <c r="N542" s="358"/>
      <c r="O542" s="354"/>
      <c r="P542" s="353"/>
      <c r="Q542" s="354"/>
      <c r="R542" s="353"/>
      <c r="S542" s="356"/>
      <c r="T542" s="354"/>
      <c r="U542" s="356"/>
      <c r="V542" s="384"/>
      <c r="W542" s="356"/>
      <c r="X542" s="354"/>
      <c r="Y542" s="353"/>
      <c r="Z542" s="400"/>
      <c r="AA542" s="400"/>
      <c r="AB542" s="399"/>
      <c r="AC542" s="404"/>
      <c r="AD542" s="83"/>
    </row>
    <row r="543" spans="1:30" ht="18" customHeight="1">
      <c r="A543" s="90"/>
      <c r="B543" s="107"/>
      <c r="C543" s="108"/>
      <c r="D543" s="42">
        <v>21100180101</v>
      </c>
      <c r="E543" s="43" t="s">
        <v>166</v>
      </c>
      <c r="F543" s="44" t="s">
        <v>167</v>
      </c>
      <c r="G543" s="170">
        <v>1</v>
      </c>
      <c r="H543" s="140">
        <v>15</v>
      </c>
      <c r="I543" s="140">
        <v>60</v>
      </c>
      <c r="J543" s="173">
        <v>17</v>
      </c>
      <c r="K543" s="87">
        <f t="shared" si="29"/>
        <v>1</v>
      </c>
      <c r="L543" s="87">
        <f t="shared" si="30"/>
        <v>1</v>
      </c>
      <c r="M543" s="46">
        <f t="shared" si="31"/>
        <v>60</v>
      </c>
      <c r="N543" s="358"/>
      <c r="O543" s="354"/>
      <c r="P543" s="353"/>
      <c r="Q543" s="354"/>
      <c r="R543" s="353"/>
      <c r="S543" s="356"/>
      <c r="T543" s="354"/>
      <c r="U543" s="356"/>
      <c r="V543" s="384"/>
      <c r="W543" s="356"/>
      <c r="X543" s="354"/>
      <c r="Y543" s="353"/>
      <c r="Z543" s="400"/>
      <c r="AA543" s="400"/>
      <c r="AB543" s="399"/>
      <c r="AC543" s="404"/>
      <c r="AD543" s="83"/>
    </row>
    <row r="544" spans="1:30" ht="18" customHeight="1">
      <c r="A544" s="90"/>
      <c r="B544" s="107"/>
      <c r="C544" s="108"/>
      <c r="D544" s="42">
        <v>21100149701</v>
      </c>
      <c r="E544" s="43" t="s">
        <v>168</v>
      </c>
      <c r="F544" s="44" t="s">
        <v>169</v>
      </c>
      <c r="G544" s="170">
        <v>1</v>
      </c>
      <c r="H544" s="142">
        <v>30</v>
      </c>
      <c r="I544" s="142">
        <v>30</v>
      </c>
      <c r="J544" s="173">
        <v>37</v>
      </c>
      <c r="K544" s="87">
        <f t="shared" si="29"/>
        <v>1.2</v>
      </c>
      <c r="L544" s="87">
        <f t="shared" si="30"/>
        <v>1.2</v>
      </c>
      <c r="M544" s="46">
        <f t="shared" si="31"/>
        <v>63</v>
      </c>
      <c r="N544" s="358"/>
      <c r="O544" s="354"/>
      <c r="P544" s="353"/>
      <c r="Q544" s="354"/>
      <c r="R544" s="353"/>
      <c r="S544" s="356"/>
      <c r="T544" s="354"/>
      <c r="U544" s="356"/>
      <c r="V544" s="384"/>
      <c r="W544" s="356"/>
      <c r="X544" s="354"/>
      <c r="Y544" s="353"/>
      <c r="Z544" s="400"/>
      <c r="AA544" s="400"/>
      <c r="AB544" s="399"/>
      <c r="AC544" s="404"/>
      <c r="AD544" s="83"/>
    </row>
    <row r="545" spans="1:30" ht="18" customHeight="1">
      <c r="A545" s="90"/>
      <c r="B545" s="107"/>
      <c r="C545" s="108"/>
      <c r="D545" s="42">
        <v>21100149702</v>
      </c>
      <c r="E545" s="43" t="s">
        <v>168</v>
      </c>
      <c r="F545" s="44" t="s">
        <v>170</v>
      </c>
      <c r="G545" s="170">
        <v>1</v>
      </c>
      <c r="H545" s="142">
        <v>30</v>
      </c>
      <c r="I545" s="142">
        <v>30</v>
      </c>
      <c r="J545" s="173">
        <v>33</v>
      </c>
      <c r="K545" s="87">
        <f t="shared" si="29"/>
        <v>1</v>
      </c>
      <c r="L545" s="87">
        <f t="shared" si="30"/>
        <v>1.1000000000000001</v>
      </c>
      <c r="M545" s="46">
        <f t="shared" si="31"/>
        <v>54.8</v>
      </c>
      <c r="N545" s="358"/>
      <c r="O545" s="354"/>
      <c r="P545" s="353"/>
      <c r="Q545" s="354"/>
      <c r="R545" s="353"/>
      <c r="S545" s="356"/>
      <c r="T545" s="354"/>
      <c r="U545" s="356"/>
      <c r="V545" s="384"/>
      <c r="W545" s="356"/>
      <c r="X545" s="354"/>
      <c r="Y545" s="353"/>
      <c r="Z545" s="400"/>
      <c r="AA545" s="400"/>
      <c r="AB545" s="399"/>
      <c r="AC545" s="404"/>
      <c r="AD545" s="83"/>
    </row>
    <row r="546" spans="1:30" ht="18" customHeight="1">
      <c r="A546" s="90"/>
      <c r="B546" s="107"/>
      <c r="C546" s="108"/>
      <c r="D546" s="42">
        <v>21100150101</v>
      </c>
      <c r="E546" s="43" t="s">
        <v>171</v>
      </c>
      <c r="F546" s="44" t="s">
        <v>169</v>
      </c>
      <c r="G546" s="170">
        <v>1</v>
      </c>
      <c r="H546" s="140">
        <v>15</v>
      </c>
      <c r="I546" s="140">
        <v>30</v>
      </c>
      <c r="J546" s="173">
        <v>37</v>
      </c>
      <c r="K546" s="87">
        <f t="shared" si="29"/>
        <v>1.2</v>
      </c>
      <c r="L546" s="87">
        <f t="shared" si="30"/>
        <v>1.2</v>
      </c>
      <c r="M546" s="46">
        <f t="shared" si="31"/>
        <v>45</v>
      </c>
      <c r="N546" s="358"/>
      <c r="O546" s="354"/>
      <c r="P546" s="353"/>
      <c r="Q546" s="354"/>
      <c r="R546" s="353"/>
      <c r="S546" s="356"/>
      <c r="T546" s="354"/>
      <c r="U546" s="356"/>
      <c r="V546" s="384"/>
      <c r="W546" s="356"/>
      <c r="X546" s="354"/>
      <c r="Y546" s="353"/>
      <c r="Z546" s="400"/>
      <c r="AA546" s="400"/>
      <c r="AB546" s="399"/>
      <c r="AC546" s="404"/>
      <c r="AD546" s="83"/>
    </row>
    <row r="547" spans="1:30" ht="18" customHeight="1">
      <c r="A547" s="90"/>
      <c r="B547" s="107"/>
      <c r="C547" s="108"/>
      <c r="D547" s="42">
        <v>21100150102</v>
      </c>
      <c r="E547" s="43" t="s">
        <v>171</v>
      </c>
      <c r="F547" s="44" t="s">
        <v>170</v>
      </c>
      <c r="G547" s="170">
        <v>1</v>
      </c>
      <c r="H547" s="140">
        <v>15</v>
      </c>
      <c r="I547" s="140">
        <v>30</v>
      </c>
      <c r="J547" s="173">
        <v>33</v>
      </c>
      <c r="K547" s="87">
        <f t="shared" si="29"/>
        <v>1</v>
      </c>
      <c r="L547" s="87">
        <f t="shared" si="30"/>
        <v>1.1000000000000001</v>
      </c>
      <c r="M547" s="46">
        <f t="shared" si="31"/>
        <v>39.799999999999997</v>
      </c>
      <c r="N547" s="358"/>
      <c r="O547" s="354"/>
      <c r="P547" s="353"/>
      <c r="Q547" s="354"/>
      <c r="R547" s="353"/>
      <c r="S547" s="356"/>
      <c r="T547" s="354"/>
      <c r="U547" s="356"/>
      <c r="V547" s="384"/>
      <c r="W547" s="356"/>
      <c r="X547" s="354"/>
      <c r="Y547" s="353"/>
      <c r="Z547" s="400"/>
      <c r="AA547" s="400"/>
      <c r="AB547" s="399"/>
      <c r="AC547" s="404"/>
      <c r="AD547" s="83"/>
    </row>
    <row r="548" spans="1:30" ht="18" customHeight="1">
      <c r="A548" s="90"/>
      <c r="B548" s="107"/>
      <c r="C548" s="108"/>
      <c r="D548" s="42">
        <v>21100119808</v>
      </c>
      <c r="E548" s="43" t="s">
        <v>161</v>
      </c>
      <c r="F548" s="44" t="s">
        <v>172</v>
      </c>
      <c r="G548" s="170">
        <v>1</v>
      </c>
      <c r="H548" s="142">
        <v>30</v>
      </c>
      <c r="I548" s="142">
        <v>0</v>
      </c>
      <c r="J548" s="173">
        <v>67</v>
      </c>
      <c r="K548" s="87">
        <f t="shared" si="29"/>
        <v>1.3</v>
      </c>
      <c r="L548" s="87">
        <f t="shared" si="30"/>
        <v>0</v>
      </c>
      <c r="M548" s="46">
        <f t="shared" si="31"/>
        <v>39</v>
      </c>
      <c r="N548" s="358"/>
      <c r="O548" s="354"/>
      <c r="P548" s="353"/>
      <c r="Q548" s="354"/>
      <c r="R548" s="353"/>
      <c r="S548" s="356"/>
      <c r="T548" s="354"/>
      <c r="U548" s="356"/>
      <c r="V548" s="384"/>
      <c r="W548" s="356"/>
      <c r="X548" s="354"/>
      <c r="Y548" s="353"/>
      <c r="Z548" s="400"/>
      <c r="AA548" s="400"/>
      <c r="AB548" s="399"/>
      <c r="AC548" s="404"/>
      <c r="AD548" s="83"/>
    </row>
    <row r="549" spans="1:30" ht="18" customHeight="1">
      <c r="A549" s="90"/>
      <c r="B549" s="107"/>
      <c r="C549" s="108"/>
      <c r="D549" s="42">
        <v>21100119808</v>
      </c>
      <c r="E549" s="43" t="s">
        <v>161</v>
      </c>
      <c r="F549" s="44" t="s">
        <v>172</v>
      </c>
      <c r="G549" s="170">
        <v>1</v>
      </c>
      <c r="H549" s="142">
        <v>0</v>
      </c>
      <c r="I549" s="142">
        <v>30</v>
      </c>
      <c r="J549" s="173">
        <v>33</v>
      </c>
      <c r="K549" s="87">
        <f t="shared" si="29"/>
        <v>0</v>
      </c>
      <c r="L549" s="87">
        <f t="shared" si="30"/>
        <v>1.1000000000000001</v>
      </c>
      <c r="M549" s="46">
        <f t="shared" si="31"/>
        <v>24.8</v>
      </c>
      <c r="N549" s="358"/>
      <c r="O549" s="354"/>
      <c r="P549" s="353"/>
      <c r="Q549" s="354"/>
      <c r="R549" s="353"/>
      <c r="S549" s="356"/>
      <c r="T549" s="354"/>
      <c r="U549" s="356"/>
      <c r="V549" s="384"/>
      <c r="W549" s="356"/>
      <c r="X549" s="354"/>
      <c r="Y549" s="353"/>
      <c r="Z549" s="400"/>
      <c r="AA549" s="400"/>
      <c r="AB549" s="399"/>
      <c r="AC549" s="404"/>
      <c r="AD549" s="83"/>
    </row>
    <row r="550" spans="1:30" ht="18" customHeight="1">
      <c r="A550" s="90"/>
      <c r="B550" s="107"/>
      <c r="C550" s="108"/>
      <c r="D550" s="42">
        <v>21100119808</v>
      </c>
      <c r="E550" s="43" t="s">
        <v>161</v>
      </c>
      <c r="F550" s="44" t="s">
        <v>172</v>
      </c>
      <c r="G550" s="170">
        <v>1</v>
      </c>
      <c r="H550" s="142">
        <v>0</v>
      </c>
      <c r="I550" s="142">
        <v>30</v>
      </c>
      <c r="J550" s="173">
        <v>34</v>
      </c>
      <c r="K550" s="87">
        <f t="shared" si="29"/>
        <v>0</v>
      </c>
      <c r="L550" s="87">
        <f t="shared" si="30"/>
        <v>1.1000000000000001</v>
      </c>
      <c r="M550" s="46">
        <f t="shared" si="31"/>
        <v>24.8</v>
      </c>
      <c r="N550" s="358"/>
      <c r="O550" s="354"/>
      <c r="P550" s="353"/>
      <c r="Q550" s="354"/>
      <c r="R550" s="353"/>
      <c r="S550" s="356"/>
      <c r="T550" s="354"/>
      <c r="U550" s="356"/>
      <c r="V550" s="384"/>
      <c r="W550" s="356"/>
      <c r="X550" s="354"/>
      <c r="Y550" s="353"/>
      <c r="Z550" s="400"/>
      <c r="AA550" s="400"/>
      <c r="AB550" s="399"/>
      <c r="AC550" s="404"/>
      <c r="AD550" s="83"/>
    </row>
    <row r="551" spans="1:30" s="133" customFormat="1" ht="18" customHeight="1">
      <c r="A551" s="129"/>
      <c r="B551" s="130"/>
      <c r="C551" s="131"/>
      <c r="D551" s="126"/>
      <c r="E551" s="127" t="s">
        <v>173</v>
      </c>
      <c r="F551" s="128" t="s">
        <v>169</v>
      </c>
      <c r="G551" s="174">
        <v>1</v>
      </c>
      <c r="H551" s="200">
        <v>15</v>
      </c>
      <c r="I551" s="200">
        <v>0</v>
      </c>
      <c r="J551" s="173"/>
      <c r="K551" s="87">
        <f t="shared" si="29"/>
        <v>0</v>
      </c>
      <c r="L551" s="87">
        <f t="shared" si="30"/>
        <v>0</v>
      </c>
      <c r="M551" s="46">
        <f t="shared" si="31"/>
        <v>0</v>
      </c>
      <c r="N551" s="358"/>
      <c r="O551" s="354"/>
      <c r="P551" s="353"/>
      <c r="Q551" s="354"/>
      <c r="R551" s="353"/>
      <c r="S551" s="356"/>
      <c r="T551" s="354"/>
      <c r="U551" s="356"/>
      <c r="V551" s="384"/>
      <c r="W551" s="356"/>
      <c r="X551" s="354"/>
      <c r="Y551" s="353"/>
      <c r="Z551" s="400"/>
      <c r="AA551" s="400"/>
      <c r="AB551" s="399"/>
      <c r="AC551" s="404"/>
      <c r="AD551" s="132"/>
    </row>
    <row r="552" spans="1:30" ht="18" customHeight="1">
      <c r="A552" s="121"/>
      <c r="B552" s="107"/>
      <c r="C552" s="108"/>
      <c r="D552" s="42"/>
      <c r="E552" s="43" t="s">
        <v>442</v>
      </c>
      <c r="F552" s="44" t="s">
        <v>183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63</v>
      </c>
      <c r="N552" s="358"/>
      <c r="O552" s="354"/>
      <c r="P552" s="353"/>
      <c r="Q552" s="354"/>
      <c r="R552" s="353"/>
      <c r="S552" s="356"/>
      <c r="T552" s="354"/>
      <c r="U552" s="356"/>
      <c r="V552" s="384"/>
      <c r="W552" s="356"/>
      <c r="X552" s="354"/>
      <c r="Y552" s="353"/>
      <c r="Z552" s="400"/>
      <c r="AA552" s="400"/>
      <c r="AB552" s="399"/>
      <c r="AC552" s="404"/>
      <c r="AD552" s="83"/>
    </row>
    <row r="553" spans="1:30" s="225" customFormat="1" ht="18" customHeight="1">
      <c r="A553" s="121"/>
      <c r="B553" s="107"/>
      <c r="C553" s="108"/>
      <c r="D553" s="42"/>
      <c r="E553" s="43" t="s">
        <v>442</v>
      </c>
      <c r="F553" s="44" t="s">
        <v>206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58"/>
      <c r="O553" s="354"/>
      <c r="P553" s="353"/>
      <c r="Q553" s="354"/>
      <c r="R553" s="353"/>
      <c r="S553" s="356"/>
      <c r="T553" s="354"/>
      <c r="U553" s="356"/>
      <c r="V553" s="384"/>
      <c r="W553" s="356"/>
      <c r="X553" s="354"/>
      <c r="Y553" s="353"/>
      <c r="Z553" s="400"/>
      <c r="AA553" s="400"/>
      <c r="AB553" s="399"/>
      <c r="AC553" s="404"/>
      <c r="AD553" s="83"/>
    </row>
    <row r="554" spans="1:30" ht="18" customHeight="1">
      <c r="A554" s="121"/>
      <c r="B554" s="107"/>
      <c r="C554" s="108"/>
      <c r="D554" s="42"/>
      <c r="E554" s="43" t="s">
        <v>287</v>
      </c>
      <c r="F554" s="44" t="s">
        <v>183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63</v>
      </c>
      <c r="N554" s="358"/>
      <c r="O554" s="354"/>
      <c r="P554" s="353"/>
      <c r="Q554" s="354"/>
      <c r="R554" s="353"/>
      <c r="S554" s="356"/>
      <c r="T554" s="354"/>
      <c r="U554" s="356"/>
      <c r="V554" s="384"/>
      <c r="W554" s="356"/>
      <c r="X554" s="354"/>
      <c r="Y554" s="353"/>
      <c r="Z554" s="400"/>
      <c r="AA554" s="400"/>
      <c r="AB554" s="399"/>
      <c r="AC554" s="404"/>
      <c r="AD554" s="83"/>
    </row>
    <row r="555" spans="1:30" s="225" customFormat="1" ht="18" customHeight="1">
      <c r="A555" s="121"/>
      <c r="B555" s="107"/>
      <c r="C555" s="108"/>
      <c r="D555" s="42"/>
      <c r="E555" s="43" t="s">
        <v>287</v>
      </c>
      <c r="F555" s="44" t="s">
        <v>206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63</v>
      </c>
      <c r="N555" s="358"/>
      <c r="O555" s="354"/>
      <c r="P555" s="353"/>
      <c r="Q555" s="354"/>
      <c r="R555" s="353"/>
      <c r="S555" s="356"/>
      <c r="T555" s="354"/>
      <c r="U555" s="356"/>
      <c r="V555" s="384"/>
      <c r="W555" s="356"/>
      <c r="X555" s="354"/>
      <c r="Y555" s="353"/>
      <c r="Z555" s="400"/>
      <c r="AA555" s="400"/>
      <c r="AB555" s="399"/>
      <c r="AC555" s="404"/>
      <c r="AD555" s="83"/>
    </row>
    <row r="556" spans="1:30" ht="18" customHeight="1">
      <c r="A556" s="121"/>
      <c r="B556" s="107"/>
      <c r="C556" s="108"/>
      <c r="D556" s="42"/>
      <c r="E556" s="43" t="s">
        <v>443</v>
      </c>
      <c r="F556" s="44" t="s">
        <v>169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63</v>
      </c>
      <c r="N556" s="358"/>
      <c r="O556" s="354"/>
      <c r="P556" s="353"/>
      <c r="Q556" s="354"/>
      <c r="R556" s="353"/>
      <c r="S556" s="356"/>
      <c r="T556" s="354"/>
      <c r="U556" s="356"/>
      <c r="V556" s="384"/>
      <c r="W556" s="356"/>
      <c r="X556" s="354"/>
      <c r="Y556" s="353"/>
      <c r="Z556" s="400"/>
      <c r="AA556" s="400"/>
      <c r="AB556" s="399"/>
      <c r="AC556" s="404"/>
      <c r="AD556" s="83"/>
    </row>
    <row r="557" spans="1:30" ht="18" customHeight="1">
      <c r="A557" s="121"/>
      <c r="B557" s="107"/>
      <c r="C557" s="108"/>
      <c r="D557" s="42"/>
      <c r="E557" s="43" t="s">
        <v>443</v>
      </c>
      <c r="F557" s="44" t="s">
        <v>170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63</v>
      </c>
      <c r="N557" s="358"/>
      <c r="O557" s="354"/>
      <c r="P557" s="353"/>
      <c r="Q557" s="354"/>
      <c r="R557" s="353"/>
      <c r="S557" s="356"/>
      <c r="T557" s="354"/>
      <c r="U557" s="356"/>
      <c r="V557" s="384"/>
      <c r="W557" s="356"/>
      <c r="X557" s="354"/>
      <c r="Y557" s="353"/>
      <c r="Z557" s="400"/>
      <c r="AA557" s="400"/>
      <c r="AB557" s="399"/>
      <c r="AC557" s="404"/>
      <c r="AD557" s="83"/>
    </row>
    <row r="558" spans="1:30" ht="18" customHeight="1">
      <c r="A558" s="121"/>
      <c r="B558" s="107"/>
      <c r="C558" s="108"/>
      <c r="D558" s="42"/>
      <c r="E558" s="43" t="s">
        <v>442</v>
      </c>
      <c r="F558" s="44" t="s">
        <v>242</v>
      </c>
      <c r="G558" s="170">
        <v>2</v>
      </c>
      <c r="H558" s="142">
        <v>15</v>
      </c>
      <c r="I558" s="142">
        <v>30</v>
      </c>
      <c r="J558" s="173">
        <v>40</v>
      </c>
      <c r="K558" s="87">
        <f t="shared" si="29"/>
        <v>1.2</v>
      </c>
      <c r="L558" s="87">
        <f t="shared" si="30"/>
        <v>1.2</v>
      </c>
      <c r="M558" s="46">
        <f t="shared" si="31"/>
        <v>45</v>
      </c>
      <c r="N558" s="358"/>
      <c r="O558" s="354"/>
      <c r="P558" s="353"/>
      <c r="Q558" s="354"/>
      <c r="R558" s="353"/>
      <c r="S558" s="356"/>
      <c r="T558" s="354"/>
      <c r="U558" s="356"/>
      <c r="V558" s="384"/>
      <c r="W558" s="356"/>
      <c r="X558" s="354"/>
      <c r="Y558" s="353"/>
      <c r="Z558" s="400"/>
      <c r="AA558" s="400"/>
      <c r="AB558" s="399"/>
      <c r="AC558" s="404"/>
      <c r="AD558" s="83"/>
    </row>
    <row r="559" spans="1:30" ht="18" customHeight="1">
      <c r="A559" s="121"/>
      <c r="B559" s="107"/>
      <c r="C559" s="108"/>
      <c r="D559" s="42"/>
      <c r="E559" s="43" t="s">
        <v>444</v>
      </c>
      <c r="F559" s="44" t="s">
        <v>243</v>
      </c>
      <c r="G559" s="170">
        <v>2</v>
      </c>
      <c r="H559" s="142">
        <v>30</v>
      </c>
      <c r="I559" s="142">
        <v>30</v>
      </c>
      <c r="J559" s="173">
        <v>40</v>
      </c>
      <c r="K559" s="87">
        <f t="shared" si="29"/>
        <v>1.2</v>
      </c>
      <c r="L559" s="87">
        <f t="shared" si="30"/>
        <v>1.2</v>
      </c>
      <c r="M559" s="46">
        <f t="shared" si="31"/>
        <v>63</v>
      </c>
      <c r="N559" s="358"/>
      <c r="O559" s="354"/>
      <c r="P559" s="353"/>
      <c r="Q559" s="354"/>
      <c r="R559" s="353"/>
      <c r="S559" s="356"/>
      <c r="T559" s="354"/>
      <c r="U559" s="356"/>
      <c r="V559" s="384"/>
      <c r="W559" s="356"/>
      <c r="X559" s="354"/>
      <c r="Y559" s="353"/>
      <c r="Z559" s="400"/>
      <c r="AA559" s="400"/>
      <c r="AB559" s="399"/>
      <c r="AC559" s="404"/>
      <c r="AD559" s="83"/>
    </row>
    <row r="560" spans="1:30" ht="18" customHeight="1">
      <c r="A560" s="121"/>
      <c r="B560" s="107"/>
      <c r="C560" s="108"/>
      <c r="D560" s="42"/>
      <c r="E560" s="43" t="s">
        <v>444</v>
      </c>
      <c r="F560" s="44" t="s">
        <v>445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29"/>
        <v>1.2</v>
      </c>
      <c r="L560" s="87">
        <f t="shared" si="30"/>
        <v>1.2</v>
      </c>
      <c r="M560" s="46">
        <f t="shared" si="31"/>
        <v>63</v>
      </c>
      <c r="N560" s="358"/>
      <c r="O560" s="354"/>
      <c r="P560" s="353"/>
      <c r="Q560" s="354"/>
      <c r="R560" s="353"/>
      <c r="S560" s="356"/>
      <c r="T560" s="354"/>
      <c r="U560" s="356"/>
      <c r="V560" s="384"/>
      <c r="W560" s="356"/>
      <c r="X560" s="354"/>
      <c r="Y560" s="353"/>
      <c r="Z560" s="400"/>
      <c r="AA560" s="400"/>
      <c r="AB560" s="399"/>
      <c r="AC560" s="404"/>
      <c r="AD560" s="83"/>
    </row>
    <row r="561" spans="1:30" ht="18" customHeight="1">
      <c r="A561" s="90"/>
      <c r="B561" s="63"/>
      <c r="C561" s="108"/>
      <c r="D561" s="42"/>
      <c r="E561" s="43" t="s">
        <v>161</v>
      </c>
      <c r="F561" s="44" t="s">
        <v>458</v>
      </c>
      <c r="G561" s="170">
        <v>2</v>
      </c>
      <c r="H561" s="140">
        <v>30</v>
      </c>
      <c r="I561" s="140">
        <v>60</v>
      </c>
      <c r="J561" s="173">
        <v>40</v>
      </c>
      <c r="K561" s="87">
        <f t="shared" si="29"/>
        <v>1.2</v>
      </c>
      <c r="L561" s="87">
        <f t="shared" si="30"/>
        <v>1.2</v>
      </c>
      <c r="M561" s="46">
        <f t="shared" si="31"/>
        <v>90</v>
      </c>
      <c r="N561" s="358"/>
      <c r="O561" s="354"/>
      <c r="P561" s="353"/>
      <c r="Q561" s="354"/>
      <c r="R561" s="353"/>
      <c r="S561" s="356"/>
      <c r="T561" s="354"/>
      <c r="U561" s="356"/>
      <c r="V561" s="384"/>
      <c r="W561" s="356"/>
      <c r="X561" s="354"/>
      <c r="Y561" s="353"/>
      <c r="Z561" s="400"/>
      <c r="AA561" s="400"/>
      <c r="AB561" s="399"/>
      <c r="AC561" s="404"/>
      <c r="AD561" s="83"/>
    </row>
    <row r="562" spans="1:30" ht="18" customHeight="1">
      <c r="A562" s="104">
        <v>28</v>
      </c>
      <c r="B562" s="91" t="s">
        <v>174</v>
      </c>
      <c r="C562" s="101" t="s">
        <v>175</v>
      </c>
      <c r="D562" s="42">
        <v>71400135502</v>
      </c>
      <c r="E562" s="201" t="s">
        <v>335</v>
      </c>
      <c r="F562" s="44" t="s">
        <v>177</v>
      </c>
      <c r="G562" s="170">
        <v>1</v>
      </c>
      <c r="H562" s="42">
        <v>22</v>
      </c>
      <c r="I562" s="42">
        <v>22</v>
      </c>
      <c r="J562" s="173">
        <v>40</v>
      </c>
      <c r="K562" s="87">
        <f t="shared" si="29"/>
        <v>1.2</v>
      </c>
      <c r="L562" s="87">
        <f t="shared" si="30"/>
        <v>1.2</v>
      </c>
      <c r="M562" s="46">
        <f t="shared" si="31"/>
        <v>46.2</v>
      </c>
      <c r="N562" s="357">
        <v>67.5</v>
      </c>
      <c r="O562" s="352"/>
      <c r="P562" s="350">
        <f>SUM(M562:M570)+N562+O562</f>
        <v>176.7</v>
      </c>
      <c r="Q562" s="352"/>
      <c r="R562" s="350"/>
      <c r="S562" s="355"/>
      <c r="T562" s="352"/>
      <c r="U562" s="355"/>
      <c r="V562" s="383"/>
      <c r="W562" s="355"/>
      <c r="X562" s="352"/>
      <c r="Y562" s="350"/>
      <c r="Z562" s="397"/>
      <c r="AA562" s="397"/>
      <c r="AB562" s="398"/>
      <c r="AC562" s="403">
        <f>P562</f>
        <v>176.7</v>
      </c>
      <c r="AD562" s="83"/>
    </row>
    <row r="563" spans="1:30" ht="18" customHeight="1">
      <c r="A563" s="121"/>
      <c r="B563" s="109"/>
      <c r="C563" s="110"/>
      <c r="D563" s="42"/>
      <c r="E563" s="127" t="s">
        <v>173</v>
      </c>
      <c r="F563" s="76" t="s">
        <v>194</v>
      </c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58"/>
      <c r="O563" s="354"/>
      <c r="P563" s="353"/>
      <c r="Q563" s="354"/>
      <c r="R563" s="353"/>
      <c r="S563" s="356"/>
      <c r="T563" s="354"/>
      <c r="U563" s="356"/>
      <c r="V563" s="384"/>
      <c r="W563" s="356"/>
      <c r="X563" s="354"/>
      <c r="Y563" s="353"/>
      <c r="Z563" s="400"/>
      <c r="AA563" s="400"/>
      <c r="AB563" s="399"/>
      <c r="AC563" s="404"/>
      <c r="AD563" s="83"/>
    </row>
    <row r="564" spans="1:30" ht="18" customHeight="1">
      <c r="A564" s="121"/>
      <c r="B564" s="109"/>
      <c r="C564" s="110"/>
      <c r="D564" s="42"/>
      <c r="E564" s="42" t="s">
        <v>277</v>
      </c>
      <c r="F564" s="42" t="s">
        <v>159</v>
      </c>
      <c r="G564" s="42">
        <v>2</v>
      </c>
      <c r="H564" s="42">
        <v>30</v>
      </c>
      <c r="I564" s="42">
        <v>30</v>
      </c>
      <c r="J564" s="173">
        <v>40</v>
      </c>
      <c r="K564" s="87">
        <f t="shared" si="29"/>
        <v>1.2</v>
      </c>
      <c r="L564" s="87">
        <f t="shared" si="30"/>
        <v>1.2</v>
      </c>
      <c r="M564" s="46">
        <f t="shared" si="31"/>
        <v>63</v>
      </c>
      <c r="N564" s="358"/>
      <c r="O564" s="354"/>
      <c r="P564" s="353"/>
      <c r="Q564" s="354"/>
      <c r="R564" s="353"/>
      <c r="S564" s="356"/>
      <c r="T564" s="354"/>
      <c r="U564" s="356"/>
      <c r="V564" s="384"/>
      <c r="W564" s="356"/>
      <c r="X564" s="354"/>
      <c r="Y564" s="353"/>
      <c r="Z564" s="400"/>
      <c r="AA564" s="400"/>
      <c r="AB564" s="399"/>
      <c r="AC564" s="404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29"/>
        <v>0</v>
      </c>
      <c r="L565" s="87">
        <f t="shared" si="30"/>
        <v>0</v>
      </c>
      <c r="M565" s="46">
        <f t="shared" si="31"/>
        <v>0</v>
      </c>
      <c r="N565" s="358"/>
      <c r="O565" s="354"/>
      <c r="P565" s="353"/>
      <c r="Q565" s="354"/>
      <c r="R565" s="353"/>
      <c r="S565" s="356"/>
      <c r="T565" s="354"/>
      <c r="U565" s="356"/>
      <c r="V565" s="384"/>
      <c r="W565" s="356"/>
      <c r="X565" s="354"/>
      <c r="Y565" s="353"/>
      <c r="Z565" s="400"/>
      <c r="AA565" s="400"/>
      <c r="AB565" s="399"/>
      <c r="AC565" s="404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29"/>
        <v>0</v>
      </c>
      <c r="L566" s="87">
        <f t="shared" si="30"/>
        <v>0</v>
      </c>
      <c r="M566" s="46">
        <f t="shared" si="31"/>
        <v>0</v>
      </c>
      <c r="N566" s="358"/>
      <c r="O566" s="354"/>
      <c r="P566" s="353"/>
      <c r="Q566" s="354"/>
      <c r="R566" s="353"/>
      <c r="S566" s="356"/>
      <c r="T566" s="354"/>
      <c r="U566" s="356"/>
      <c r="V566" s="384"/>
      <c r="W566" s="356"/>
      <c r="X566" s="354"/>
      <c r="Y566" s="353"/>
      <c r="Z566" s="400"/>
      <c r="AA566" s="400"/>
      <c r="AB566" s="399"/>
      <c r="AC566" s="404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29"/>
        <v>0</v>
      </c>
      <c r="L567" s="87">
        <f t="shared" si="30"/>
        <v>0</v>
      </c>
      <c r="M567" s="46">
        <f t="shared" si="31"/>
        <v>0</v>
      </c>
      <c r="N567" s="358"/>
      <c r="O567" s="354"/>
      <c r="P567" s="353"/>
      <c r="Q567" s="354"/>
      <c r="R567" s="353"/>
      <c r="S567" s="356"/>
      <c r="T567" s="354"/>
      <c r="U567" s="356"/>
      <c r="V567" s="384"/>
      <c r="W567" s="356"/>
      <c r="X567" s="354"/>
      <c r="Y567" s="353"/>
      <c r="Z567" s="400"/>
      <c r="AA567" s="400"/>
      <c r="AB567" s="399"/>
      <c r="AC567" s="404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29"/>
        <v>0</v>
      </c>
      <c r="L568" s="87">
        <f t="shared" si="30"/>
        <v>0</v>
      </c>
      <c r="M568" s="46">
        <f t="shared" si="31"/>
        <v>0</v>
      </c>
      <c r="N568" s="358"/>
      <c r="O568" s="354"/>
      <c r="P568" s="353"/>
      <c r="Q568" s="354"/>
      <c r="R568" s="353"/>
      <c r="S568" s="356"/>
      <c r="T568" s="354"/>
      <c r="U568" s="356"/>
      <c r="V568" s="384"/>
      <c r="W568" s="356"/>
      <c r="X568" s="354"/>
      <c r="Y568" s="353"/>
      <c r="Z568" s="400"/>
      <c r="AA568" s="400"/>
      <c r="AB568" s="399"/>
      <c r="AC568" s="404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29"/>
        <v>0</v>
      </c>
      <c r="L569" s="87">
        <f t="shared" si="30"/>
        <v>0</v>
      </c>
      <c r="M569" s="46">
        <f t="shared" si="31"/>
        <v>0</v>
      </c>
      <c r="N569" s="358"/>
      <c r="O569" s="354"/>
      <c r="P569" s="353"/>
      <c r="Q569" s="354"/>
      <c r="R569" s="353"/>
      <c r="S569" s="356"/>
      <c r="T569" s="354"/>
      <c r="U569" s="356"/>
      <c r="V569" s="384"/>
      <c r="W569" s="356"/>
      <c r="X569" s="354"/>
      <c r="Y569" s="353"/>
      <c r="Z569" s="400"/>
      <c r="AA569" s="400"/>
      <c r="AB569" s="399"/>
      <c r="AC569" s="404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58"/>
      <c r="O570" s="354"/>
      <c r="P570" s="353"/>
      <c r="Q570" s="354"/>
      <c r="R570" s="353"/>
      <c r="S570" s="356"/>
      <c r="T570" s="354"/>
      <c r="U570" s="356"/>
      <c r="V570" s="384"/>
      <c r="W570" s="356"/>
      <c r="X570" s="354"/>
      <c r="Y570" s="353"/>
      <c r="Z570" s="400"/>
      <c r="AA570" s="400"/>
      <c r="AB570" s="399"/>
      <c r="AC570" s="404"/>
      <c r="AD570" s="83"/>
    </row>
    <row r="571" spans="1:30" ht="18" customHeight="1">
      <c r="A571" s="104">
        <v>29</v>
      </c>
      <c r="B571" s="91" t="s">
        <v>219</v>
      </c>
      <c r="C571" s="101" t="s">
        <v>220</v>
      </c>
      <c r="D571" s="42">
        <v>71400119904</v>
      </c>
      <c r="E571" s="42" t="s">
        <v>343</v>
      </c>
      <c r="F571" s="42" t="s">
        <v>344</v>
      </c>
      <c r="G571" s="42">
        <v>1</v>
      </c>
      <c r="H571" s="42">
        <v>60</v>
      </c>
      <c r="I571" s="42">
        <v>30</v>
      </c>
      <c r="J571" s="173">
        <v>45</v>
      </c>
      <c r="K571" s="87">
        <f t="shared" si="29"/>
        <v>1.2</v>
      </c>
      <c r="L571" s="87">
        <f t="shared" si="30"/>
        <v>1.2</v>
      </c>
      <c r="M571" s="46">
        <f t="shared" si="31"/>
        <v>99</v>
      </c>
      <c r="N571" s="357"/>
      <c r="O571" s="352"/>
      <c r="P571" s="350">
        <f>SUM(M571:M580)+N571+O571</f>
        <v>162</v>
      </c>
      <c r="Q571" s="352"/>
      <c r="R571" s="350"/>
      <c r="S571" s="355"/>
      <c r="T571" s="352"/>
      <c r="U571" s="355"/>
      <c r="V571" s="383"/>
      <c r="W571" s="355"/>
      <c r="X571" s="352"/>
      <c r="Y571" s="350"/>
      <c r="Z571" s="397"/>
      <c r="AA571" s="397"/>
      <c r="AB571" s="398"/>
      <c r="AC571" s="403">
        <f t="shared" ref="AC571" si="32">P571</f>
        <v>162</v>
      </c>
      <c r="AD571" s="83"/>
    </row>
    <row r="572" spans="1:30" ht="18" customHeight="1">
      <c r="A572" s="121"/>
      <c r="B572" s="109"/>
      <c r="C572" s="110"/>
      <c r="D572" s="42"/>
      <c r="E572" s="42" t="s">
        <v>278</v>
      </c>
      <c r="F572" s="42" t="s">
        <v>235</v>
      </c>
      <c r="G572" s="42">
        <v>1</v>
      </c>
      <c r="H572" s="42">
        <v>30</v>
      </c>
      <c r="I572" s="42">
        <v>30</v>
      </c>
      <c r="J572" s="173">
        <v>40</v>
      </c>
      <c r="K572" s="87">
        <f t="shared" si="29"/>
        <v>1.2</v>
      </c>
      <c r="L572" s="87">
        <f t="shared" si="30"/>
        <v>1.2</v>
      </c>
      <c r="M572" s="46">
        <f t="shared" si="31"/>
        <v>63</v>
      </c>
      <c r="N572" s="358"/>
      <c r="O572" s="354"/>
      <c r="P572" s="353"/>
      <c r="Q572" s="354"/>
      <c r="R572" s="353"/>
      <c r="S572" s="356"/>
      <c r="T572" s="354"/>
      <c r="U572" s="356"/>
      <c r="V572" s="384"/>
      <c r="W572" s="356"/>
      <c r="X572" s="354"/>
      <c r="Y572" s="353"/>
      <c r="Z572" s="400"/>
      <c r="AA572" s="400"/>
      <c r="AB572" s="399"/>
      <c r="AC572" s="404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58"/>
      <c r="O573" s="354"/>
      <c r="P573" s="353"/>
      <c r="Q573" s="354"/>
      <c r="R573" s="353"/>
      <c r="S573" s="356"/>
      <c r="T573" s="354"/>
      <c r="U573" s="356"/>
      <c r="V573" s="384"/>
      <c r="W573" s="356"/>
      <c r="X573" s="354"/>
      <c r="Y573" s="353"/>
      <c r="Z573" s="400"/>
      <c r="AA573" s="400"/>
      <c r="AB573" s="399"/>
      <c r="AC573" s="404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58"/>
      <c r="O574" s="354"/>
      <c r="P574" s="353"/>
      <c r="Q574" s="354"/>
      <c r="R574" s="353"/>
      <c r="S574" s="356"/>
      <c r="T574" s="354"/>
      <c r="U574" s="356"/>
      <c r="V574" s="384"/>
      <c r="W574" s="356"/>
      <c r="X574" s="354"/>
      <c r="Y574" s="353"/>
      <c r="Z574" s="400"/>
      <c r="AA574" s="400"/>
      <c r="AB574" s="399"/>
      <c r="AC574" s="404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58"/>
      <c r="O575" s="354"/>
      <c r="P575" s="353"/>
      <c r="Q575" s="354"/>
      <c r="R575" s="353"/>
      <c r="S575" s="356"/>
      <c r="T575" s="354"/>
      <c r="U575" s="356"/>
      <c r="V575" s="384"/>
      <c r="W575" s="356"/>
      <c r="X575" s="354"/>
      <c r="Y575" s="353"/>
      <c r="Z575" s="400"/>
      <c r="AA575" s="400"/>
      <c r="AB575" s="399"/>
      <c r="AC575" s="404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58"/>
      <c r="O576" s="354"/>
      <c r="P576" s="353"/>
      <c r="Q576" s="354"/>
      <c r="R576" s="353"/>
      <c r="S576" s="356"/>
      <c r="T576" s="354"/>
      <c r="U576" s="356"/>
      <c r="V576" s="384"/>
      <c r="W576" s="356"/>
      <c r="X576" s="354"/>
      <c r="Y576" s="353"/>
      <c r="Z576" s="400"/>
      <c r="AA576" s="400"/>
      <c r="AB576" s="399"/>
      <c r="AC576" s="404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58"/>
      <c r="O577" s="354"/>
      <c r="P577" s="353"/>
      <c r="Q577" s="354"/>
      <c r="R577" s="353"/>
      <c r="S577" s="356"/>
      <c r="T577" s="354"/>
      <c r="U577" s="356"/>
      <c r="V577" s="384"/>
      <c r="W577" s="356"/>
      <c r="X577" s="354"/>
      <c r="Y577" s="353"/>
      <c r="Z577" s="400"/>
      <c r="AA577" s="400"/>
      <c r="AB577" s="399"/>
      <c r="AC577" s="404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29"/>
        <v>0</v>
      </c>
      <c r="L578" s="87">
        <f t="shared" si="30"/>
        <v>0</v>
      </c>
      <c r="M578" s="46">
        <f t="shared" si="31"/>
        <v>0</v>
      </c>
      <c r="N578" s="358"/>
      <c r="O578" s="354"/>
      <c r="P578" s="353"/>
      <c r="Q578" s="354"/>
      <c r="R578" s="353"/>
      <c r="S578" s="356"/>
      <c r="T578" s="354"/>
      <c r="U578" s="356"/>
      <c r="V578" s="384"/>
      <c r="W578" s="356"/>
      <c r="X578" s="354"/>
      <c r="Y578" s="353"/>
      <c r="Z578" s="400"/>
      <c r="AA578" s="400"/>
      <c r="AB578" s="399"/>
      <c r="AC578" s="404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58"/>
      <c r="O579" s="354"/>
      <c r="P579" s="353"/>
      <c r="Q579" s="354"/>
      <c r="R579" s="353"/>
      <c r="S579" s="356"/>
      <c r="T579" s="354"/>
      <c r="U579" s="356"/>
      <c r="V579" s="384"/>
      <c r="W579" s="356"/>
      <c r="X579" s="354"/>
      <c r="Y579" s="353"/>
      <c r="Z579" s="400"/>
      <c r="AA579" s="400"/>
      <c r="AB579" s="399"/>
      <c r="AC579" s="404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58"/>
      <c r="O580" s="354"/>
      <c r="P580" s="353"/>
      <c r="Q580" s="354"/>
      <c r="R580" s="353"/>
      <c r="S580" s="356"/>
      <c r="T580" s="354"/>
      <c r="U580" s="356"/>
      <c r="V580" s="384"/>
      <c r="W580" s="356"/>
      <c r="X580" s="354"/>
      <c r="Y580" s="353"/>
      <c r="Z580" s="400"/>
      <c r="AA580" s="400"/>
      <c r="AB580" s="399"/>
      <c r="AC580" s="404"/>
      <c r="AD580" s="83"/>
    </row>
    <row r="581" spans="1:30" ht="18" customHeight="1">
      <c r="A581" s="104">
        <v>30</v>
      </c>
      <c r="B581" s="91" t="s">
        <v>303</v>
      </c>
      <c r="C581" s="101" t="s">
        <v>304</v>
      </c>
      <c r="D581" s="42">
        <v>71400119913</v>
      </c>
      <c r="E581" s="42" t="s">
        <v>161</v>
      </c>
      <c r="F581" s="42" t="s">
        <v>305</v>
      </c>
      <c r="G581" s="42" t="s">
        <v>306</v>
      </c>
      <c r="H581" s="42">
        <v>30</v>
      </c>
      <c r="I581" s="42">
        <v>60</v>
      </c>
      <c r="J581" s="173">
        <v>49</v>
      </c>
      <c r="K581" s="87">
        <f t="shared" si="29"/>
        <v>1.2</v>
      </c>
      <c r="L581" s="87">
        <f t="shared" si="30"/>
        <v>1.2</v>
      </c>
      <c r="M581" s="46">
        <f t="shared" si="31"/>
        <v>90</v>
      </c>
      <c r="N581" s="357"/>
      <c r="O581" s="352"/>
      <c r="P581" s="350">
        <f>SUM(M581:M590)+N581+O581</f>
        <v>90</v>
      </c>
      <c r="Q581" s="352"/>
      <c r="R581" s="350"/>
      <c r="S581" s="355"/>
      <c r="T581" s="352"/>
      <c r="U581" s="355"/>
      <c r="V581" s="383"/>
      <c r="W581" s="355"/>
      <c r="X581" s="352"/>
      <c r="Y581" s="350"/>
      <c r="Z581" s="397"/>
      <c r="AA581" s="397"/>
      <c r="AB581" s="398"/>
      <c r="AC581" s="403">
        <f t="shared" ref="AC581" si="33">P581</f>
        <v>90</v>
      </c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29"/>
        <v>0</v>
      </c>
      <c r="L582" s="87">
        <f t="shared" si="30"/>
        <v>0</v>
      </c>
      <c r="M582" s="46">
        <f t="shared" si="31"/>
        <v>0</v>
      </c>
      <c r="N582" s="358"/>
      <c r="O582" s="354"/>
      <c r="P582" s="353"/>
      <c r="Q582" s="354"/>
      <c r="R582" s="353"/>
      <c r="S582" s="356"/>
      <c r="T582" s="354"/>
      <c r="U582" s="356"/>
      <c r="V582" s="384"/>
      <c r="W582" s="356"/>
      <c r="X582" s="354"/>
      <c r="Y582" s="353"/>
      <c r="Z582" s="400"/>
      <c r="AA582" s="400"/>
      <c r="AB582" s="399"/>
      <c r="AC582" s="404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29"/>
        <v>0</v>
      </c>
      <c r="L583" s="87">
        <f t="shared" si="30"/>
        <v>0</v>
      </c>
      <c r="M583" s="46">
        <f t="shared" si="31"/>
        <v>0</v>
      </c>
      <c r="N583" s="358"/>
      <c r="O583" s="354"/>
      <c r="P583" s="353"/>
      <c r="Q583" s="354"/>
      <c r="R583" s="353"/>
      <c r="S583" s="356"/>
      <c r="T583" s="354"/>
      <c r="U583" s="356"/>
      <c r="V583" s="384"/>
      <c r="W583" s="356"/>
      <c r="X583" s="354"/>
      <c r="Y583" s="353"/>
      <c r="Z583" s="400"/>
      <c r="AA583" s="400"/>
      <c r="AB583" s="399"/>
      <c r="AC583" s="404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29"/>
        <v>0</v>
      </c>
      <c r="L584" s="87">
        <f t="shared" si="30"/>
        <v>0</v>
      </c>
      <c r="M584" s="46">
        <f t="shared" si="31"/>
        <v>0</v>
      </c>
      <c r="N584" s="358"/>
      <c r="O584" s="354"/>
      <c r="P584" s="353"/>
      <c r="Q584" s="354"/>
      <c r="R584" s="353"/>
      <c r="S584" s="356"/>
      <c r="T584" s="354"/>
      <c r="U584" s="356"/>
      <c r="V584" s="384"/>
      <c r="W584" s="356"/>
      <c r="X584" s="354"/>
      <c r="Y584" s="353"/>
      <c r="Z584" s="400"/>
      <c r="AA584" s="400"/>
      <c r="AB584" s="399"/>
      <c r="AC584" s="404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29"/>
        <v>0</v>
      </c>
      <c r="L585" s="87">
        <f t="shared" si="30"/>
        <v>0</v>
      </c>
      <c r="M585" s="46">
        <f t="shared" si="31"/>
        <v>0</v>
      </c>
      <c r="N585" s="358"/>
      <c r="O585" s="354"/>
      <c r="P585" s="353"/>
      <c r="Q585" s="354"/>
      <c r="R585" s="353"/>
      <c r="S585" s="356"/>
      <c r="T585" s="354"/>
      <c r="U585" s="356"/>
      <c r="V585" s="384"/>
      <c r="W585" s="356"/>
      <c r="X585" s="354"/>
      <c r="Y585" s="353"/>
      <c r="Z585" s="400"/>
      <c r="AA585" s="400"/>
      <c r="AB585" s="399"/>
      <c r="AC585" s="404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29"/>
        <v>0</v>
      </c>
      <c r="L586" s="87">
        <f t="shared" si="30"/>
        <v>0</v>
      </c>
      <c r="M586" s="46">
        <f t="shared" si="31"/>
        <v>0</v>
      </c>
      <c r="N586" s="358"/>
      <c r="O586" s="354"/>
      <c r="P586" s="353"/>
      <c r="Q586" s="354"/>
      <c r="R586" s="353"/>
      <c r="S586" s="356"/>
      <c r="T586" s="354"/>
      <c r="U586" s="356"/>
      <c r="V586" s="384"/>
      <c r="W586" s="356"/>
      <c r="X586" s="354"/>
      <c r="Y586" s="353"/>
      <c r="Z586" s="400"/>
      <c r="AA586" s="400"/>
      <c r="AB586" s="399"/>
      <c r="AC586" s="404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29"/>
        <v>0</v>
      </c>
      <c r="L587" s="87">
        <f t="shared" si="30"/>
        <v>0</v>
      </c>
      <c r="M587" s="46">
        <f t="shared" si="31"/>
        <v>0</v>
      </c>
      <c r="N587" s="358"/>
      <c r="O587" s="354"/>
      <c r="P587" s="353"/>
      <c r="Q587" s="354"/>
      <c r="R587" s="353"/>
      <c r="S587" s="356"/>
      <c r="T587" s="354"/>
      <c r="U587" s="356"/>
      <c r="V587" s="384"/>
      <c r="W587" s="356"/>
      <c r="X587" s="354"/>
      <c r="Y587" s="353"/>
      <c r="Z587" s="400"/>
      <c r="AA587" s="400"/>
      <c r="AB587" s="399"/>
      <c r="AC587" s="404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ref="K588:K651" si="34">IF(OR(LEFT(E588,2)="ĐA",LEFT(E588,2)="DA",LEFT(E588,5)="Đồ án",LEFT(E588,5)="Đồán ",LEFT(E588,9)="Sinh hoạt",LEFT(E588,9)="sinh hoạt",LEFT(E588,6)="Cố vấn",LEFT(E588,6)="cố vấn",LEFT(E588,4)="cvht",LEFT(E588,4)="CVHT",LEFT(E588,4)="shcn",LEFT(E588,4)="SHCN"),0,(IF(AND(H588&gt;0,J588&gt;0),IF(J588&gt;60,1.3,IF(J588&gt;35,1.2,1)),0)))</f>
        <v>0</v>
      </c>
      <c r="L588" s="87">
        <f t="shared" ref="L588:L651" si="35">IF(OR(LEFT(E588,2)="ĐA",LEFT(E588,2)="DA",LEFT(E588,5)="Đồ án",LEFT(E588,5)="Đồán "),0,IF(AND(J588&gt;0,I588&gt;0),IF(AND(OR(LEFT(E588,4)="GDQP",LEFT(E588,4)="gdqp",LEFT(E588,19)="Giáo dục quốc phòng"),J588&gt;50),1.3,IF(J588&gt;35,1.2,IF(J588&gt;29,1.1,1))),0))</f>
        <v>0</v>
      </c>
      <c r="M588" s="46">
        <f t="shared" ref="M588:M651" si="36">ROUND(IF(OR(LEFT(E588,2)="ĐA",LEFT(E588,2)="DA",LEFT(E588,5)="Đồ án",LEFT(E588,5)="Đồán "),J588*0.5,(IF(H588&gt;0,H588*K588,"0")+IF(I588&gt;0,(I588*0.75)*L588,"0"))),1)</f>
        <v>0</v>
      </c>
      <c r="N588" s="358"/>
      <c r="O588" s="354"/>
      <c r="P588" s="353"/>
      <c r="Q588" s="354"/>
      <c r="R588" s="353"/>
      <c r="S588" s="356"/>
      <c r="T588" s="354"/>
      <c r="U588" s="356"/>
      <c r="V588" s="384"/>
      <c r="W588" s="356"/>
      <c r="X588" s="354"/>
      <c r="Y588" s="353"/>
      <c r="Z588" s="400"/>
      <c r="AA588" s="400"/>
      <c r="AB588" s="399"/>
      <c r="AC588" s="404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58"/>
      <c r="O589" s="354"/>
      <c r="P589" s="353"/>
      <c r="Q589" s="354"/>
      <c r="R589" s="353"/>
      <c r="S589" s="356"/>
      <c r="T589" s="354"/>
      <c r="U589" s="356"/>
      <c r="V589" s="384"/>
      <c r="W589" s="356"/>
      <c r="X589" s="354"/>
      <c r="Y589" s="353"/>
      <c r="Z589" s="400"/>
      <c r="AA589" s="400"/>
      <c r="AB589" s="399"/>
      <c r="AC589" s="404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58"/>
      <c r="O590" s="354"/>
      <c r="P590" s="353"/>
      <c r="Q590" s="354"/>
      <c r="R590" s="353"/>
      <c r="S590" s="356"/>
      <c r="T590" s="354"/>
      <c r="U590" s="356"/>
      <c r="V590" s="384"/>
      <c r="W590" s="356"/>
      <c r="X590" s="354"/>
      <c r="Y590" s="353"/>
      <c r="Z590" s="400"/>
      <c r="AA590" s="400"/>
      <c r="AB590" s="399"/>
      <c r="AC590" s="404"/>
      <c r="AD590" s="83"/>
    </row>
    <row r="591" spans="1:30" ht="18" customHeight="1">
      <c r="A591" s="104">
        <v>31</v>
      </c>
      <c r="B591" s="91" t="s">
        <v>221</v>
      </c>
      <c r="C591" s="101" t="s">
        <v>43</v>
      </c>
      <c r="D591" s="42"/>
      <c r="E591" s="43" t="s">
        <v>161</v>
      </c>
      <c r="F591" s="44" t="s">
        <v>451</v>
      </c>
      <c r="G591" s="170">
        <v>2</v>
      </c>
      <c r="H591" s="140">
        <v>30</v>
      </c>
      <c r="I591" s="140">
        <v>60</v>
      </c>
      <c r="J591" s="173">
        <v>40</v>
      </c>
      <c r="K591" s="87">
        <f t="shared" si="34"/>
        <v>1.2</v>
      </c>
      <c r="L591" s="87">
        <f t="shared" si="35"/>
        <v>1.2</v>
      </c>
      <c r="M591" s="46">
        <f t="shared" si="36"/>
        <v>90</v>
      </c>
      <c r="N591" s="357">
        <v>67.5</v>
      </c>
      <c r="O591" s="352"/>
      <c r="P591" s="350">
        <f>SUM(M591:M600)+N591+O591</f>
        <v>157.5</v>
      </c>
      <c r="Q591" s="352"/>
      <c r="R591" s="350"/>
      <c r="S591" s="355"/>
      <c r="T591" s="352"/>
      <c r="U591" s="355"/>
      <c r="V591" s="383"/>
      <c r="W591" s="355"/>
      <c r="X591" s="352"/>
      <c r="Y591" s="350"/>
      <c r="Z591" s="397"/>
      <c r="AA591" s="397"/>
      <c r="AB591" s="398"/>
      <c r="AC591" s="403">
        <f t="shared" ref="AC591" si="37">P591</f>
        <v>157.5</v>
      </c>
      <c r="AD591" s="83"/>
    </row>
    <row r="592" spans="1:30" ht="18" customHeight="1">
      <c r="A592" s="121"/>
      <c r="B592" s="109"/>
      <c r="C592" s="110"/>
      <c r="D592" s="42"/>
      <c r="E592" s="127" t="s">
        <v>173</v>
      </c>
      <c r="F592" s="42" t="s">
        <v>333</v>
      </c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58"/>
      <c r="O592" s="354"/>
      <c r="P592" s="353"/>
      <c r="Q592" s="354"/>
      <c r="R592" s="353"/>
      <c r="S592" s="356"/>
      <c r="T592" s="354"/>
      <c r="U592" s="356"/>
      <c r="V592" s="384"/>
      <c r="W592" s="356"/>
      <c r="X592" s="354"/>
      <c r="Y592" s="353"/>
      <c r="Z592" s="400"/>
      <c r="AA592" s="400"/>
      <c r="AB592" s="399"/>
      <c r="AC592" s="404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58"/>
      <c r="O593" s="354"/>
      <c r="P593" s="353"/>
      <c r="Q593" s="354"/>
      <c r="R593" s="353"/>
      <c r="S593" s="356"/>
      <c r="T593" s="354"/>
      <c r="U593" s="356"/>
      <c r="V593" s="384"/>
      <c r="W593" s="356"/>
      <c r="X593" s="354"/>
      <c r="Y593" s="353"/>
      <c r="Z593" s="400"/>
      <c r="AA593" s="400"/>
      <c r="AB593" s="399"/>
      <c r="AC593" s="404"/>
      <c r="AD593" s="83"/>
    </row>
    <row r="594" spans="1:30" ht="20.25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58"/>
      <c r="O594" s="354"/>
      <c r="P594" s="353"/>
      <c r="Q594" s="354"/>
      <c r="R594" s="353"/>
      <c r="S594" s="356"/>
      <c r="T594" s="354"/>
      <c r="U594" s="356"/>
      <c r="V594" s="384"/>
      <c r="W594" s="356"/>
      <c r="X594" s="354"/>
      <c r="Y594" s="353"/>
      <c r="Z594" s="400"/>
      <c r="AA594" s="400"/>
      <c r="AB594" s="399"/>
      <c r="AC594" s="404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358"/>
      <c r="O595" s="354"/>
      <c r="P595" s="353"/>
      <c r="Q595" s="354"/>
      <c r="R595" s="353"/>
      <c r="S595" s="356"/>
      <c r="T595" s="354"/>
      <c r="U595" s="356"/>
      <c r="V595" s="384"/>
      <c r="W595" s="356"/>
      <c r="X595" s="354"/>
      <c r="Y595" s="353"/>
      <c r="Z595" s="400"/>
      <c r="AA595" s="400"/>
      <c r="AB595" s="399"/>
      <c r="AC595" s="404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4"/>
        <v>0</v>
      </c>
      <c r="L596" s="87">
        <f t="shared" si="35"/>
        <v>0</v>
      </c>
      <c r="M596" s="46">
        <f t="shared" si="36"/>
        <v>0</v>
      </c>
      <c r="N596" s="358"/>
      <c r="O596" s="354"/>
      <c r="P596" s="353"/>
      <c r="Q596" s="354"/>
      <c r="R596" s="353"/>
      <c r="S596" s="356"/>
      <c r="T596" s="354"/>
      <c r="U596" s="356"/>
      <c r="V596" s="384"/>
      <c r="W596" s="356"/>
      <c r="X596" s="354"/>
      <c r="Y596" s="353"/>
      <c r="Z596" s="400"/>
      <c r="AA596" s="400"/>
      <c r="AB596" s="399"/>
      <c r="AC596" s="404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4"/>
        <v>0</v>
      </c>
      <c r="L597" s="87">
        <f t="shared" si="35"/>
        <v>0</v>
      </c>
      <c r="M597" s="46">
        <f t="shared" si="36"/>
        <v>0</v>
      </c>
      <c r="N597" s="358"/>
      <c r="O597" s="354"/>
      <c r="P597" s="353"/>
      <c r="Q597" s="354"/>
      <c r="R597" s="353"/>
      <c r="S597" s="356"/>
      <c r="T597" s="354"/>
      <c r="U597" s="356"/>
      <c r="V597" s="384"/>
      <c r="W597" s="356"/>
      <c r="X597" s="354"/>
      <c r="Y597" s="353"/>
      <c r="Z597" s="400"/>
      <c r="AA597" s="400"/>
      <c r="AB597" s="399"/>
      <c r="AC597" s="404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34"/>
        <v>0</v>
      </c>
      <c r="L598" s="87">
        <f t="shared" si="35"/>
        <v>0</v>
      </c>
      <c r="M598" s="46">
        <f t="shared" si="36"/>
        <v>0</v>
      </c>
      <c r="N598" s="358"/>
      <c r="O598" s="354"/>
      <c r="P598" s="353"/>
      <c r="Q598" s="354"/>
      <c r="R598" s="353"/>
      <c r="S598" s="356"/>
      <c r="T598" s="354"/>
      <c r="U598" s="356"/>
      <c r="V598" s="384"/>
      <c r="W598" s="356"/>
      <c r="X598" s="354"/>
      <c r="Y598" s="353"/>
      <c r="Z598" s="400"/>
      <c r="AA598" s="400"/>
      <c r="AB598" s="399"/>
      <c r="AC598" s="404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58"/>
      <c r="O599" s="354"/>
      <c r="P599" s="353"/>
      <c r="Q599" s="354"/>
      <c r="R599" s="353"/>
      <c r="S599" s="356"/>
      <c r="T599" s="354"/>
      <c r="U599" s="356"/>
      <c r="V599" s="384"/>
      <c r="W599" s="356"/>
      <c r="X599" s="354"/>
      <c r="Y599" s="353"/>
      <c r="Z599" s="400"/>
      <c r="AA599" s="400"/>
      <c r="AB599" s="399"/>
      <c r="AC599" s="404"/>
      <c r="AD599" s="83"/>
    </row>
    <row r="600" spans="1:30" ht="18" hidden="1" customHeight="1">
      <c r="A600" s="121"/>
      <c r="B600" s="109"/>
      <c r="C600" s="110"/>
      <c r="D600" s="42"/>
      <c r="E600" s="42"/>
      <c r="F600" s="42"/>
      <c r="G600" s="42"/>
      <c r="H600" s="42"/>
      <c r="I600" s="42"/>
      <c r="J600" s="173"/>
      <c r="K600" s="87">
        <f t="shared" si="34"/>
        <v>0</v>
      </c>
      <c r="L600" s="87">
        <f t="shared" si="35"/>
        <v>0</v>
      </c>
      <c r="M600" s="46">
        <f t="shared" si="36"/>
        <v>0</v>
      </c>
      <c r="N600" s="358"/>
      <c r="O600" s="354"/>
      <c r="P600" s="353"/>
      <c r="Q600" s="354"/>
      <c r="R600" s="353"/>
      <c r="S600" s="356"/>
      <c r="T600" s="354"/>
      <c r="U600" s="356"/>
      <c r="V600" s="384"/>
      <c r="W600" s="356"/>
      <c r="X600" s="354"/>
      <c r="Y600" s="353"/>
      <c r="Z600" s="400"/>
      <c r="AA600" s="400"/>
      <c r="AB600" s="399"/>
      <c r="AC600" s="404"/>
      <c r="AD600" s="83"/>
    </row>
    <row r="601" spans="1:30" ht="18" customHeight="1">
      <c r="A601" s="104">
        <v>32</v>
      </c>
      <c r="B601" s="175" t="s">
        <v>212</v>
      </c>
      <c r="C601" s="176" t="s">
        <v>213</v>
      </c>
      <c r="D601" s="177">
        <v>20200013101</v>
      </c>
      <c r="E601" s="178" t="s">
        <v>214</v>
      </c>
      <c r="F601" s="179" t="s">
        <v>197</v>
      </c>
      <c r="G601" s="180">
        <v>1</v>
      </c>
      <c r="H601" s="181">
        <v>30</v>
      </c>
      <c r="I601" s="181"/>
      <c r="J601" s="182">
        <v>55</v>
      </c>
      <c r="K601" s="87">
        <f t="shared" si="34"/>
        <v>1.2</v>
      </c>
      <c r="L601" s="87">
        <f t="shared" si="35"/>
        <v>0</v>
      </c>
      <c r="M601" s="46">
        <f t="shared" si="36"/>
        <v>36</v>
      </c>
      <c r="N601" s="363">
        <v>67.5</v>
      </c>
      <c r="O601" s="363"/>
      <c r="P601" s="350">
        <f>SUM(M601:M610)+N601+O601</f>
        <v>139.5</v>
      </c>
      <c r="Q601" s="352"/>
      <c r="R601" s="350"/>
      <c r="S601" s="380"/>
      <c r="T601" s="363"/>
      <c r="U601" s="380"/>
      <c r="V601" s="363"/>
      <c r="W601" s="380"/>
      <c r="X601" s="363"/>
      <c r="Y601" s="350"/>
      <c r="Z601" s="397"/>
      <c r="AA601" s="397"/>
      <c r="AB601" s="398"/>
      <c r="AC601" s="403">
        <f>P601</f>
        <v>139.5</v>
      </c>
      <c r="AD601" s="83"/>
    </row>
    <row r="602" spans="1:30" ht="18" customHeight="1">
      <c r="A602" s="121"/>
      <c r="B602" s="191"/>
      <c r="C602" s="192"/>
      <c r="D602" s="177"/>
      <c r="E602" s="127" t="s">
        <v>173</v>
      </c>
      <c r="F602" s="199" t="s">
        <v>185</v>
      </c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64"/>
      <c r="O602" s="364"/>
      <c r="P602" s="353"/>
      <c r="Q602" s="354"/>
      <c r="R602" s="353"/>
      <c r="S602" s="381"/>
      <c r="T602" s="364"/>
      <c r="U602" s="381"/>
      <c r="V602" s="364"/>
      <c r="W602" s="381"/>
      <c r="X602" s="364"/>
      <c r="Y602" s="353"/>
      <c r="Z602" s="400"/>
      <c r="AA602" s="400"/>
      <c r="AB602" s="399"/>
      <c r="AC602" s="404"/>
      <c r="AD602" s="83"/>
    </row>
    <row r="603" spans="1:30" ht="18" customHeight="1">
      <c r="A603" s="121"/>
      <c r="B603" s="191"/>
      <c r="C603" s="192"/>
      <c r="D603" s="177"/>
      <c r="E603" s="178" t="s">
        <v>214</v>
      </c>
      <c r="F603" s="226" t="s">
        <v>368</v>
      </c>
      <c r="G603" s="180">
        <v>1</v>
      </c>
      <c r="H603" s="181">
        <v>30</v>
      </c>
      <c r="I603" s="181"/>
      <c r="J603" s="182">
        <v>55</v>
      </c>
      <c r="K603" s="87">
        <f t="shared" si="34"/>
        <v>1.2</v>
      </c>
      <c r="L603" s="87">
        <f t="shared" si="35"/>
        <v>0</v>
      </c>
      <c r="M603" s="46">
        <f t="shared" si="36"/>
        <v>36</v>
      </c>
      <c r="N603" s="364"/>
      <c r="O603" s="364"/>
      <c r="P603" s="353"/>
      <c r="Q603" s="354"/>
      <c r="R603" s="353"/>
      <c r="S603" s="381"/>
      <c r="T603" s="364"/>
      <c r="U603" s="381"/>
      <c r="V603" s="364"/>
      <c r="W603" s="381"/>
      <c r="X603" s="364"/>
      <c r="Y603" s="353"/>
      <c r="Z603" s="400"/>
      <c r="AA603" s="400"/>
      <c r="AB603" s="399"/>
      <c r="AC603" s="404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64"/>
      <c r="O604" s="364"/>
      <c r="P604" s="353"/>
      <c r="Q604" s="354"/>
      <c r="R604" s="353"/>
      <c r="S604" s="381"/>
      <c r="T604" s="364"/>
      <c r="U604" s="381"/>
      <c r="V604" s="364"/>
      <c r="W604" s="381"/>
      <c r="X604" s="364"/>
      <c r="Y604" s="353"/>
      <c r="Z604" s="400"/>
      <c r="AA604" s="400"/>
      <c r="AB604" s="399"/>
      <c r="AC604" s="404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64"/>
      <c r="O605" s="364"/>
      <c r="P605" s="353"/>
      <c r="Q605" s="354"/>
      <c r="R605" s="353"/>
      <c r="S605" s="381"/>
      <c r="T605" s="364"/>
      <c r="U605" s="381"/>
      <c r="V605" s="364"/>
      <c r="W605" s="381"/>
      <c r="X605" s="364"/>
      <c r="Y605" s="353"/>
      <c r="Z605" s="400"/>
      <c r="AA605" s="400"/>
      <c r="AB605" s="399"/>
      <c r="AC605" s="404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64"/>
      <c r="O606" s="364"/>
      <c r="P606" s="353"/>
      <c r="Q606" s="354"/>
      <c r="R606" s="353"/>
      <c r="S606" s="381"/>
      <c r="T606" s="364"/>
      <c r="U606" s="381"/>
      <c r="V606" s="364"/>
      <c r="W606" s="381"/>
      <c r="X606" s="364"/>
      <c r="Y606" s="353"/>
      <c r="Z606" s="400"/>
      <c r="AA606" s="400"/>
      <c r="AB606" s="399"/>
      <c r="AC606" s="404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64"/>
      <c r="O607" s="364"/>
      <c r="P607" s="353"/>
      <c r="Q607" s="354"/>
      <c r="R607" s="353"/>
      <c r="S607" s="381"/>
      <c r="T607" s="364"/>
      <c r="U607" s="381"/>
      <c r="V607" s="364"/>
      <c r="W607" s="381"/>
      <c r="X607" s="364"/>
      <c r="Y607" s="353"/>
      <c r="Z607" s="400"/>
      <c r="AA607" s="400"/>
      <c r="AB607" s="399"/>
      <c r="AC607" s="404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34"/>
        <v>0</v>
      </c>
      <c r="L608" s="87">
        <f t="shared" si="35"/>
        <v>0</v>
      </c>
      <c r="M608" s="46">
        <f t="shared" si="36"/>
        <v>0</v>
      </c>
      <c r="N608" s="364"/>
      <c r="O608" s="364"/>
      <c r="P608" s="353"/>
      <c r="Q608" s="354"/>
      <c r="R608" s="353"/>
      <c r="S608" s="381"/>
      <c r="T608" s="364"/>
      <c r="U608" s="381"/>
      <c r="V608" s="364"/>
      <c r="W608" s="381"/>
      <c r="X608" s="364"/>
      <c r="Y608" s="353"/>
      <c r="Z608" s="400"/>
      <c r="AA608" s="400"/>
      <c r="AB608" s="399"/>
      <c r="AC608" s="404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64"/>
      <c r="O609" s="364"/>
      <c r="P609" s="353"/>
      <c r="Q609" s="354"/>
      <c r="R609" s="353"/>
      <c r="S609" s="381"/>
      <c r="T609" s="364"/>
      <c r="U609" s="381"/>
      <c r="V609" s="364"/>
      <c r="W609" s="381"/>
      <c r="X609" s="364"/>
      <c r="Y609" s="353"/>
      <c r="Z609" s="400"/>
      <c r="AA609" s="400"/>
      <c r="AB609" s="399"/>
      <c r="AC609" s="404"/>
      <c r="AD609" s="83"/>
    </row>
    <row r="610" spans="1:30" ht="18" hidden="1" customHeight="1">
      <c r="A610" s="121"/>
      <c r="B610" s="191"/>
      <c r="C610" s="192"/>
      <c r="D610" s="177"/>
      <c r="E610" s="178"/>
      <c r="F610" s="179"/>
      <c r="G610" s="180"/>
      <c r="H610" s="181"/>
      <c r="I610" s="181"/>
      <c r="J610" s="182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64"/>
      <c r="O610" s="364"/>
      <c r="P610" s="353"/>
      <c r="Q610" s="354"/>
      <c r="R610" s="353"/>
      <c r="S610" s="381"/>
      <c r="T610" s="364"/>
      <c r="U610" s="381"/>
      <c r="V610" s="364"/>
      <c r="W610" s="381"/>
      <c r="X610" s="364"/>
      <c r="Y610" s="353"/>
      <c r="Z610" s="400"/>
      <c r="AA610" s="400"/>
      <c r="AB610" s="399"/>
      <c r="AC610" s="404"/>
      <c r="AD610" s="83"/>
    </row>
    <row r="611" spans="1:30" ht="18" customHeight="1">
      <c r="A611" s="104">
        <v>33</v>
      </c>
      <c r="B611" s="60" t="s">
        <v>467</v>
      </c>
      <c r="C611" s="61" t="s">
        <v>464</v>
      </c>
      <c r="D611" s="64"/>
      <c r="E611" s="43" t="s">
        <v>161</v>
      </c>
      <c r="F611" s="44" t="s">
        <v>389</v>
      </c>
      <c r="G611" s="86">
        <v>2</v>
      </c>
      <c r="H611" s="86">
        <v>30</v>
      </c>
      <c r="I611" s="70">
        <v>60</v>
      </c>
      <c r="J611" s="106">
        <v>40</v>
      </c>
      <c r="K611" s="87">
        <f t="shared" si="34"/>
        <v>1.2</v>
      </c>
      <c r="L611" s="87">
        <f t="shared" si="35"/>
        <v>1.2</v>
      </c>
      <c r="M611" s="46">
        <f t="shared" si="36"/>
        <v>90</v>
      </c>
      <c r="N611" s="357"/>
      <c r="O611" s="352"/>
      <c r="P611" s="350">
        <f>M611</f>
        <v>90</v>
      </c>
      <c r="Q611" s="352"/>
      <c r="R611" s="350"/>
      <c r="S611" s="355"/>
      <c r="T611" s="352"/>
      <c r="U611" s="355"/>
      <c r="V611" s="383"/>
      <c r="W611" s="355"/>
      <c r="X611" s="352"/>
      <c r="Y611" s="350"/>
      <c r="Z611" s="397"/>
      <c r="AA611" s="397"/>
      <c r="AB611" s="398"/>
      <c r="AC611" s="403">
        <f>P611</f>
        <v>90</v>
      </c>
      <c r="AD611" s="83"/>
    </row>
    <row r="612" spans="1:30" ht="18" hidden="1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348"/>
      <c r="O612" s="348"/>
      <c r="P612" s="353"/>
      <c r="Q612" s="348"/>
      <c r="R612" s="348"/>
      <c r="S612" s="348"/>
      <c r="T612" s="348"/>
      <c r="U612" s="348"/>
      <c r="V612" s="348"/>
      <c r="W612" s="348"/>
      <c r="X612" s="348"/>
      <c r="Y612" s="348"/>
      <c r="Z612" s="348"/>
      <c r="AA612" s="348"/>
      <c r="AB612" s="348"/>
      <c r="AC612" s="348"/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86"/>
      <c r="I613" s="70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48"/>
      <c r="O613" s="348"/>
      <c r="P613" s="353"/>
      <c r="Q613" s="348"/>
      <c r="R613" s="348"/>
      <c r="S613" s="348"/>
      <c r="T613" s="348"/>
      <c r="U613" s="348"/>
      <c r="V613" s="348"/>
      <c r="W613" s="348"/>
      <c r="X613" s="348"/>
      <c r="Y613" s="348"/>
      <c r="Z613" s="348"/>
      <c r="AA613" s="348"/>
      <c r="AB613" s="348"/>
      <c r="AC613" s="348"/>
      <c r="AD613" s="83"/>
    </row>
    <row r="614" spans="1:30" ht="18" hidden="1" customHeight="1">
      <c r="A614" s="90"/>
      <c r="B614" s="107"/>
      <c r="C614" s="108"/>
      <c r="D614" s="64"/>
      <c r="E614" s="43"/>
      <c r="F614" s="44"/>
      <c r="G614" s="86"/>
      <c r="H614" s="86"/>
      <c r="I614" s="70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48"/>
      <c r="O614" s="348"/>
      <c r="P614" s="353"/>
      <c r="Q614" s="348"/>
      <c r="R614" s="348"/>
      <c r="S614" s="348"/>
      <c r="T614" s="348"/>
      <c r="U614" s="348"/>
      <c r="V614" s="348"/>
      <c r="W614" s="348"/>
      <c r="X614" s="348"/>
      <c r="Y614" s="348"/>
      <c r="Z614" s="348"/>
      <c r="AA614" s="348"/>
      <c r="AB614" s="348"/>
      <c r="AC614" s="348"/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86"/>
      <c r="I615" s="70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48"/>
      <c r="O615" s="348"/>
      <c r="P615" s="353"/>
      <c r="Q615" s="348"/>
      <c r="R615" s="348"/>
      <c r="S615" s="348"/>
      <c r="T615" s="348"/>
      <c r="U615" s="348"/>
      <c r="V615" s="348"/>
      <c r="W615" s="348"/>
      <c r="X615" s="348"/>
      <c r="Y615" s="348"/>
      <c r="Z615" s="348"/>
      <c r="AA615" s="348"/>
      <c r="AB615" s="348"/>
      <c r="AC615" s="348"/>
      <c r="AD615" s="83"/>
    </row>
    <row r="616" spans="1:30" ht="18" hidden="1" customHeight="1">
      <c r="A616" s="90"/>
      <c r="B616" s="107"/>
      <c r="C616" s="108"/>
      <c r="D616" s="64"/>
      <c r="E616" s="43"/>
      <c r="F616" s="44"/>
      <c r="G616" s="86"/>
      <c r="H616" s="70"/>
      <c r="I616" s="79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48"/>
      <c r="O616" s="348"/>
      <c r="P616" s="353"/>
      <c r="Q616" s="348"/>
      <c r="R616" s="348"/>
      <c r="S616" s="348"/>
      <c r="T616" s="348"/>
      <c r="U616" s="348"/>
      <c r="V616" s="348"/>
      <c r="W616" s="348"/>
      <c r="X616" s="348"/>
      <c r="Y616" s="348"/>
      <c r="Z616" s="348"/>
      <c r="AA616" s="348"/>
      <c r="AB616" s="348"/>
      <c r="AC616" s="348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48"/>
      <c r="O617" s="348"/>
      <c r="P617" s="353"/>
      <c r="Q617" s="348"/>
      <c r="R617" s="348"/>
      <c r="S617" s="348"/>
      <c r="T617" s="348"/>
      <c r="U617" s="348"/>
      <c r="V617" s="348"/>
      <c r="W617" s="348"/>
      <c r="X617" s="348"/>
      <c r="Y617" s="348"/>
      <c r="Z617" s="348"/>
      <c r="AA617" s="348"/>
      <c r="AB617" s="348"/>
      <c r="AC617" s="348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4"/>
        <v>0</v>
      </c>
      <c r="L618" s="87">
        <f t="shared" si="35"/>
        <v>0</v>
      </c>
      <c r="M618" s="46">
        <f t="shared" si="36"/>
        <v>0</v>
      </c>
      <c r="N618" s="348"/>
      <c r="O618" s="348"/>
      <c r="P618" s="353"/>
      <c r="Q618" s="348"/>
      <c r="R618" s="348"/>
      <c r="S618" s="348"/>
      <c r="T618" s="348"/>
      <c r="U618" s="348"/>
      <c r="V618" s="348"/>
      <c r="W618" s="348"/>
      <c r="X618" s="348"/>
      <c r="Y618" s="348"/>
      <c r="Z618" s="348"/>
      <c r="AA618" s="348"/>
      <c r="AB618" s="348"/>
      <c r="AC618" s="348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48"/>
      <c r="O619" s="348"/>
      <c r="P619" s="353"/>
      <c r="Q619" s="348"/>
      <c r="R619" s="348"/>
      <c r="S619" s="348"/>
      <c r="T619" s="348"/>
      <c r="U619" s="348"/>
      <c r="V619" s="348"/>
      <c r="W619" s="348"/>
      <c r="X619" s="348"/>
      <c r="Y619" s="348"/>
      <c r="Z619" s="348"/>
      <c r="AA619" s="348"/>
      <c r="AB619" s="348"/>
      <c r="AC619" s="348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48"/>
      <c r="O620" s="348"/>
      <c r="P620" s="353"/>
      <c r="Q620" s="348"/>
      <c r="R620" s="348"/>
      <c r="S620" s="348"/>
      <c r="T620" s="348"/>
      <c r="U620" s="348"/>
      <c r="V620" s="348"/>
      <c r="W620" s="348"/>
      <c r="X620" s="348"/>
      <c r="Y620" s="348"/>
      <c r="Z620" s="348"/>
      <c r="AA620" s="348"/>
      <c r="AB620" s="348"/>
      <c r="AC620" s="348"/>
      <c r="AD620" s="83"/>
    </row>
    <row r="621" spans="1:30" ht="18" customHeight="1">
      <c r="A621" s="104">
        <v>34</v>
      </c>
      <c r="B621" s="60" t="s">
        <v>459</v>
      </c>
      <c r="C621" s="61" t="s">
        <v>460</v>
      </c>
      <c r="D621" s="64"/>
      <c r="E621" s="43" t="s">
        <v>161</v>
      </c>
      <c r="F621" s="44" t="s">
        <v>465</v>
      </c>
      <c r="G621" s="86">
        <v>2</v>
      </c>
      <c r="H621" s="70">
        <v>30</v>
      </c>
      <c r="I621" s="79">
        <v>60</v>
      </c>
      <c r="J621" s="106">
        <v>40</v>
      </c>
      <c r="K621" s="87">
        <v>1.2</v>
      </c>
      <c r="L621" s="87">
        <v>1.2</v>
      </c>
      <c r="M621" s="46">
        <v>90</v>
      </c>
      <c r="N621" s="357"/>
      <c r="O621" s="352"/>
      <c r="P621" s="350">
        <f>M621</f>
        <v>90</v>
      </c>
      <c r="Q621" s="352"/>
      <c r="R621" s="350"/>
      <c r="S621" s="355"/>
      <c r="T621" s="352"/>
      <c r="U621" s="355"/>
      <c r="V621" s="383"/>
      <c r="W621" s="355"/>
      <c r="X621" s="352"/>
      <c r="Y621" s="350"/>
      <c r="Z621" s="397"/>
      <c r="AA621" s="397"/>
      <c r="AB621" s="398"/>
      <c r="AC621" s="403">
        <f>P621</f>
        <v>90</v>
      </c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48"/>
      <c r="O622" s="348"/>
      <c r="P622" s="348"/>
      <c r="Q622" s="348"/>
      <c r="R622" s="348"/>
      <c r="S622" s="348"/>
      <c r="T622" s="348"/>
      <c r="U622" s="348"/>
      <c r="V622" s="348"/>
      <c r="W622" s="348"/>
      <c r="X622" s="348"/>
      <c r="Y622" s="348"/>
      <c r="Z622" s="348"/>
      <c r="AA622" s="348"/>
      <c r="AB622" s="348"/>
      <c r="AC622" s="348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48"/>
      <c r="O623" s="348"/>
      <c r="P623" s="348"/>
      <c r="Q623" s="348"/>
      <c r="R623" s="348"/>
      <c r="S623" s="348"/>
      <c r="T623" s="348"/>
      <c r="U623" s="348"/>
      <c r="V623" s="348"/>
      <c r="W623" s="348"/>
      <c r="X623" s="348"/>
      <c r="Y623" s="348"/>
      <c r="Z623" s="348"/>
      <c r="AA623" s="348"/>
      <c r="AB623" s="348"/>
      <c r="AC623" s="348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48"/>
      <c r="O624" s="348"/>
      <c r="P624" s="348"/>
      <c r="Q624" s="348"/>
      <c r="R624" s="348"/>
      <c r="S624" s="348"/>
      <c r="T624" s="348"/>
      <c r="U624" s="348"/>
      <c r="V624" s="348"/>
      <c r="W624" s="348"/>
      <c r="X624" s="348"/>
      <c r="Y624" s="348"/>
      <c r="Z624" s="348"/>
      <c r="AA624" s="348"/>
      <c r="AB624" s="348"/>
      <c r="AC624" s="348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48"/>
      <c r="O625" s="348"/>
      <c r="P625" s="348"/>
      <c r="Q625" s="348"/>
      <c r="R625" s="348"/>
      <c r="S625" s="348"/>
      <c r="T625" s="348"/>
      <c r="U625" s="348"/>
      <c r="V625" s="348"/>
      <c r="W625" s="348"/>
      <c r="X625" s="348"/>
      <c r="Y625" s="348"/>
      <c r="Z625" s="348"/>
      <c r="AA625" s="348"/>
      <c r="AB625" s="348"/>
      <c r="AC625" s="348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48"/>
      <c r="O626" s="348"/>
      <c r="P626" s="348"/>
      <c r="Q626" s="348"/>
      <c r="R626" s="348"/>
      <c r="S626" s="348"/>
      <c r="T626" s="348"/>
      <c r="U626" s="348"/>
      <c r="V626" s="348"/>
      <c r="W626" s="348"/>
      <c r="X626" s="348"/>
      <c r="Y626" s="348"/>
      <c r="Z626" s="348"/>
      <c r="AA626" s="348"/>
      <c r="AB626" s="348"/>
      <c r="AC626" s="348"/>
      <c r="AD626" s="83"/>
    </row>
    <row r="627" spans="1:30" ht="24.75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48"/>
      <c r="O627" s="348"/>
      <c r="P627" s="348"/>
      <c r="Q627" s="348"/>
      <c r="R627" s="348"/>
      <c r="S627" s="348"/>
      <c r="T627" s="348"/>
      <c r="U627" s="348"/>
      <c r="V627" s="348"/>
      <c r="W627" s="348"/>
      <c r="X627" s="348"/>
      <c r="Y627" s="348"/>
      <c r="Z627" s="348"/>
      <c r="AA627" s="348"/>
      <c r="AB627" s="348"/>
      <c r="AC627" s="348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34"/>
        <v>0</v>
      </c>
      <c r="L628" s="87">
        <f t="shared" si="35"/>
        <v>0</v>
      </c>
      <c r="M628" s="46">
        <f t="shared" si="36"/>
        <v>0</v>
      </c>
      <c r="N628" s="348"/>
      <c r="O628" s="348"/>
      <c r="P628" s="348"/>
      <c r="Q628" s="348"/>
      <c r="R628" s="348"/>
      <c r="S628" s="348"/>
      <c r="T628" s="348"/>
      <c r="U628" s="348"/>
      <c r="V628" s="348"/>
      <c r="W628" s="348"/>
      <c r="X628" s="348"/>
      <c r="Y628" s="348"/>
      <c r="Z628" s="348"/>
      <c r="AA628" s="348"/>
      <c r="AB628" s="348"/>
      <c r="AC628" s="348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48"/>
      <c r="O629" s="348"/>
      <c r="P629" s="348"/>
      <c r="Q629" s="348"/>
      <c r="R629" s="348"/>
      <c r="S629" s="348"/>
      <c r="T629" s="348"/>
      <c r="U629" s="348"/>
      <c r="V629" s="348"/>
      <c r="W629" s="348"/>
      <c r="X629" s="348"/>
      <c r="Y629" s="348"/>
      <c r="Z629" s="348"/>
      <c r="AA629" s="348"/>
      <c r="AB629" s="348"/>
      <c r="AC629" s="348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48"/>
      <c r="O630" s="348"/>
      <c r="P630" s="348"/>
      <c r="Q630" s="348"/>
      <c r="R630" s="348"/>
      <c r="S630" s="348"/>
      <c r="T630" s="348"/>
      <c r="U630" s="348"/>
      <c r="V630" s="348"/>
      <c r="W630" s="348"/>
      <c r="X630" s="348"/>
      <c r="Y630" s="348"/>
      <c r="Z630" s="348"/>
      <c r="AA630" s="348"/>
      <c r="AB630" s="348"/>
      <c r="AC630" s="348"/>
      <c r="AD630" s="83"/>
    </row>
    <row r="631" spans="1:30" ht="18" customHeight="1">
      <c r="A631" s="104">
        <v>35</v>
      </c>
      <c r="B631" s="60" t="s">
        <v>463</v>
      </c>
      <c r="C631" s="61" t="s">
        <v>462</v>
      </c>
      <c r="D631" s="64"/>
      <c r="E631" s="43" t="s">
        <v>161</v>
      </c>
      <c r="F631" s="44" t="s">
        <v>516</v>
      </c>
      <c r="G631" s="86">
        <v>2</v>
      </c>
      <c r="H631" s="70">
        <v>30</v>
      </c>
      <c r="I631" s="79">
        <v>60</v>
      </c>
      <c r="J631" s="106">
        <v>40</v>
      </c>
      <c r="K631" s="87">
        <f t="shared" si="34"/>
        <v>1.2</v>
      </c>
      <c r="L631" s="87">
        <f t="shared" si="35"/>
        <v>1.2</v>
      </c>
      <c r="M631" s="46">
        <f t="shared" si="36"/>
        <v>90</v>
      </c>
      <c r="N631" s="357"/>
      <c r="O631" s="352"/>
      <c r="P631" s="350">
        <f>M631</f>
        <v>90</v>
      </c>
      <c r="Q631" s="352"/>
      <c r="R631" s="350"/>
      <c r="S631" s="355"/>
      <c r="T631" s="352"/>
      <c r="U631" s="355"/>
      <c r="V631" s="352"/>
      <c r="W631" s="355"/>
      <c r="X631" s="352"/>
      <c r="Y631" s="350"/>
      <c r="Z631" s="397"/>
      <c r="AA631" s="397"/>
      <c r="AB631" s="398"/>
      <c r="AC631" s="403">
        <f>P631</f>
        <v>90</v>
      </c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48"/>
      <c r="O632" s="348"/>
      <c r="P632" s="348"/>
      <c r="Q632" s="348"/>
      <c r="R632" s="348"/>
      <c r="S632" s="348"/>
      <c r="T632" s="348"/>
      <c r="U632" s="348"/>
      <c r="V632" s="348"/>
      <c r="W632" s="348"/>
      <c r="X632" s="348"/>
      <c r="Y632" s="348"/>
      <c r="Z632" s="348"/>
      <c r="AA632" s="348"/>
      <c r="AB632" s="348"/>
      <c r="AC632" s="348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48"/>
      <c r="O633" s="348"/>
      <c r="P633" s="348"/>
      <c r="Q633" s="348"/>
      <c r="R633" s="348"/>
      <c r="S633" s="348"/>
      <c r="T633" s="348"/>
      <c r="U633" s="348"/>
      <c r="V633" s="348"/>
      <c r="W633" s="348"/>
      <c r="X633" s="348"/>
      <c r="Y633" s="348"/>
      <c r="Z633" s="348"/>
      <c r="AA633" s="348"/>
      <c r="AB633" s="348"/>
      <c r="AC633" s="348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48"/>
      <c r="O634" s="348"/>
      <c r="P634" s="348"/>
      <c r="Q634" s="348"/>
      <c r="R634" s="348"/>
      <c r="S634" s="348"/>
      <c r="T634" s="348"/>
      <c r="U634" s="348"/>
      <c r="V634" s="348"/>
      <c r="W634" s="348"/>
      <c r="X634" s="348"/>
      <c r="Y634" s="348"/>
      <c r="Z634" s="348"/>
      <c r="AA634" s="348"/>
      <c r="AB634" s="348"/>
      <c r="AC634" s="348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348"/>
      <c r="O635" s="348"/>
      <c r="P635" s="348"/>
      <c r="Q635" s="348"/>
      <c r="R635" s="348"/>
      <c r="S635" s="348"/>
      <c r="T635" s="348"/>
      <c r="U635" s="348"/>
      <c r="V635" s="348"/>
      <c r="W635" s="348"/>
      <c r="X635" s="348"/>
      <c r="Y635" s="348"/>
      <c r="Z635" s="348"/>
      <c r="AA635" s="348"/>
      <c r="AB635" s="348"/>
      <c r="AC635" s="348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4"/>
        <v>0</v>
      </c>
      <c r="L636" s="87">
        <f t="shared" si="35"/>
        <v>0</v>
      </c>
      <c r="M636" s="46">
        <f t="shared" si="36"/>
        <v>0</v>
      </c>
      <c r="N636" s="348"/>
      <c r="O636" s="348"/>
      <c r="P636" s="348"/>
      <c r="Q636" s="348"/>
      <c r="R636" s="348"/>
      <c r="S636" s="348"/>
      <c r="T636" s="348"/>
      <c r="U636" s="348"/>
      <c r="V636" s="348"/>
      <c r="W636" s="348"/>
      <c r="X636" s="348"/>
      <c r="Y636" s="348"/>
      <c r="Z636" s="348"/>
      <c r="AA636" s="348"/>
      <c r="AB636" s="348"/>
      <c r="AC636" s="348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4"/>
        <v>0</v>
      </c>
      <c r="L637" s="87">
        <f t="shared" si="35"/>
        <v>0</v>
      </c>
      <c r="M637" s="46">
        <f t="shared" si="36"/>
        <v>0</v>
      </c>
      <c r="N637" s="348"/>
      <c r="O637" s="348"/>
      <c r="P637" s="348"/>
      <c r="Q637" s="348"/>
      <c r="R637" s="348"/>
      <c r="S637" s="348"/>
      <c r="T637" s="348"/>
      <c r="U637" s="348"/>
      <c r="V637" s="348"/>
      <c r="W637" s="348"/>
      <c r="X637" s="348"/>
      <c r="Y637" s="348"/>
      <c r="Z637" s="348"/>
      <c r="AA637" s="348"/>
      <c r="AB637" s="348"/>
      <c r="AC637" s="348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34"/>
        <v>0</v>
      </c>
      <c r="L638" s="87">
        <f t="shared" si="35"/>
        <v>0</v>
      </c>
      <c r="M638" s="46">
        <f t="shared" si="36"/>
        <v>0</v>
      </c>
      <c r="N638" s="348"/>
      <c r="O638" s="348"/>
      <c r="P638" s="348"/>
      <c r="Q638" s="348"/>
      <c r="R638" s="348"/>
      <c r="S638" s="348"/>
      <c r="T638" s="348"/>
      <c r="U638" s="348"/>
      <c r="V638" s="348"/>
      <c r="W638" s="348"/>
      <c r="X638" s="348"/>
      <c r="Y638" s="348"/>
      <c r="Z638" s="348"/>
      <c r="AA638" s="348"/>
      <c r="AB638" s="348"/>
      <c r="AC638" s="348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34"/>
        <v>0</v>
      </c>
      <c r="L639" s="87">
        <f t="shared" si="35"/>
        <v>0</v>
      </c>
      <c r="M639" s="46">
        <f t="shared" si="36"/>
        <v>0</v>
      </c>
      <c r="N639" s="348"/>
      <c r="O639" s="348"/>
      <c r="P639" s="348"/>
      <c r="Q639" s="348"/>
      <c r="R639" s="348"/>
      <c r="S639" s="348"/>
      <c r="T639" s="348"/>
      <c r="U639" s="348"/>
      <c r="V639" s="348"/>
      <c r="W639" s="348"/>
      <c r="X639" s="348"/>
      <c r="Y639" s="348"/>
      <c r="Z639" s="348"/>
      <c r="AA639" s="348"/>
      <c r="AB639" s="348"/>
      <c r="AC639" s="348"/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34"/>
        <v>0</v>
      </c>
      <c r="L640" s="87">
        <f t="shared" si="35"/>
        <v>0</v>
      </c>
      <c r="M640" s="46">
        <f t="shared" si="36"/>
        <v>0</v>
      </c>
      <c r="N640" s="348"/>
      <c r="O640" s="348"/>
      <c r="P640" s="348"/>
      <c r="Q640" s="348"/>
      <c r="R640" s="348"/>
      <c r="S640" s="348"/>
      <c r="T640" s="348"/>
      <c r="U640" s="348"/>
      <c r="V640" s="348"/>
      <c r="W640" s="348"/>
      <c r="X640" s="348"/>
      <c r="Y640" s="348"/>
      <c r="Z640" s="348"/>
      <c r="AA640" s="348"/>
      <c r="AB640" s="348"/>
      <c r="AC640" s="348"/>
      <c r="AD640" s="83"/>
    </row>
    <row r="641" spans="1:16384" s="264" customFormat="1" ht="18" customHeight="1">
      <c r="A641" s="104">
        <v>36</v>
      </c>
      <c r="B641" s="60" t="s">
        <v>527</v>
      </c>
      <c r="C641" s="61"/>
      <c r="D641" s="104"/>
      <c r="E641" s="43" t="s">
        <v>352</v>
      </c>
      <c r="F641" s="44" t="s">
        <v>172</v>
      </c>
      <c r="G641" s="86">
        <v>2</v>
      </c>
      <c r="H641" s="70">
        <v>15</v>
      </c>
      <c r="I641" s="79"/>
      <c r="J641" s="106">
        <v>60</v>
      </c>
      <c r="K641" s="87">
        <f t="shared" ref="K641:K643" si="38">IF(OR(LEFT(E641,2)="ĐA",LEFT(E641,2)="DA",LEFT(E641,5)="Đồ án",LEFT(E641,5)="Đồán ",LEFT(E641,9)="Sinh hoạt",LEFT(E641,9)="sinh hoạt",LEFT(E641,6)="Cố vấn",LEFT(E641,6)="cố vấn",LEFT(E641,4)="cvht",LEFT(E641,4)="CVHT",LEFT(E641,4)="shcn",LEFT(E641,4)="SHCN"),0,(IF(AND(H641&gt;0,J641&gt;0),IF(J641&gt;60,1.3,IF(J641&gt;35,1.2,1)),0)))</f>
        <v>1.2</v>
      </c>
      <c r="L641" s="87">
        <f t="shared" ref="L641:L643" si="39">IF(OR(LEFT(E641,2)="ĐA",LEFT(E641,2)="DA",LEFT(E641,5)="Đồ án",LEFT(E641,5)="Đồán "),0,IF(AND(J641&gt;0,I641&gt;0),IF(AND(OR(LEFT(E641,4)="GDQP",LEFT(E641,4)="gdqp",LEFT(E641,19)="Giáo dục quốc phòng"),J641&gt;50),1.3,IF(J641&gt;35,1.2,IF(J641&gt;29,1.1,1))),0))</f>
        <v>0</v>
      </c>
      <c r="M641" s="46">
        <f t="shared" ref="M641:M643" si="40">ROUND(IF(OR(LEFT(E641,2)="ĐA",LEFT(E641,2)="DA",LEFT(E641,5)="Đồ án",LEFT(E641,5)="Đồán "),J641*0.5,(IF(H641&gt;0,H641*K641,"0")+IF(I641&gt;0,(I641*0.75)*L641,"0"))),1)</f>
        <v>18</v>
      </c>
      <c r="N641" s="357"/>
      <c r="O641" s="352"/>
      <c r="P641" s="350">
        <f>SUM(M641:N650)</f>
        <v>67.599999999999994</v>
      </c>
      <c r="Q641" s="352"/>
      <c r="R641" s="350"/>
      <c r="S641" s="355"/>
      <c r="T641" s="352"/>
      <c r="U641" s="355"/>
      <c r="V641" s="352"/>
      <c r="W641" s="269"/>
      <c r="X641" s="352"/>
      <c r="Y641" s="350"/>
      <c r="Z641" s="397"/>
      <c r="AA641" s="397"/>
      <c r="AB641" s="398"/>
      <c r="AC641" s="403">
        <f>P641</f>
        <v>67.599999999999994</v>
      </c>
      <c r="AD641" s="83"/>
    </row>
    <row r="642" spans="1:16384" s="264" customFormat="1" ht="18" customHeight="1">
      <c r="A642" s="121"/>
      <c r="B642" s="107"/>
      <c r="C642" s="108"/>
      <c r="D642" s="105"/>
      <c r="E642" s="43" t="s">
        <v>360</v>
      </c>
      <c r="F642" s="44" t="s">
        <v>172</v>
      </c>
      <c r="G642" s="272">
        <v>2</v>
      </c>
      <c r="H642" s="70"/>
      <c r="I642" s="79">
        <v>30</v>
      </c>
      <c r="J642" s="106">
        <v>30</v>
      </c>
      <c r="K642" s="87">
        <f t="shared" si="38"/>
        <v>0</v>
      </c>
      <c r="L642" s="87">
        <f t="shared" si="39"/>
        <v>1.1000000000000001</v>
      </c>
      <c r="M642" s="46">
        <f t="shared" si="40"/>
        <v>24.8</v>
      </c>
      <c r="N642" s="358"/>
      <c r="O642" s="354"/>
      <c r="P642" s="353"/>
      <c r="Q642" s="354"/>
      <c r="R642" s="353"/>
      <c r="S642" s="356"/>
      <c r="T642" s="348"/>
      <c r="U642" s="356"/>
      <c r="V642" s="348"/>
      <c r="W642" s="270"/>
      <c r="X642" s="348"/>
      <c r="Y642" s="348"/>
      <c r="Z642" s="348"/>
      <c r="AA642" s="348"/>
      <c r="AB642" s="348"/>
      <c r="AC642" s="348"/>
      <c r="AD642" s="83"/>
    </row>
    <row r="643" spans="1:16384" s="264" customFormat="1" ht="18" customHeight="1">
      <c r="A643" s="121"/>
      <c r="B643" s="107"/>
      <c r="C643" s="108"/>
      <c r="D643" s="105"/>
      <c r="E643" s="43" t="s">
        <v>361</v>
      </c>
      <c r="F643" s="44" t="s">
        <v>172</v>
      </c>
      <c r="G643" s="272">
        <v>2</v>
      </c>
      <c r="H643" s="70"/>
      <c r="I643" s="79">
        <v>30</v>
      </c>
      <c r="J643" s="106">
        <v>30</v>
      </c>
      <c r="K643" s="87">
        <f t="shared" si="38"/>
        <v>0</v>
      </c>
      <c r="L643" s="87">
        <f t="shared" si="39"/>
        <v>1.1000000000000001</v>
      </c>
      <c r="M643" s="46">
        <f t="shared" si="40"/>
        <v>24.8</v>
      </c>
      <c r="N643" s="358"/>
      <c r="O643" s="354"/>
      <c r="P643" s="353"/>
      <c r="Q643" s="354"/>
      <c r="R643" s="353"/>
      <c r="S643" s="356"/>
      <c r="T643" s="348"/>
      <c r="U643" s="356"/>
      <c r="V643" s="348"/>
      <c r="W643" s="270"/>
      <c r="X643" s="348"/>
      <c r="Y643" s="348"/>
      <c r="Z643" s="348"/>
      <c r="AA643" s="348"/>
      <c r="AB643" s="348"/>
      <c r="AC643" s="348"/>
      <c r="AD643" s="83"/>
    </row>
    <row r="644" spans="1:16384" s="264" customFormat="1" ht="18" hidden="1" customHeight="1">
      <c r="A644" s="121"/>
      <c r="B644" s="107"/>
      <c r="C644" s="108"/>
      <c r="D644" s="105"/>
      <c r="E644" s="43"/>
      <c r="F644" s="44"/>
      <c r="G644" s="272"/>
      <c r="H644" s="70"/>
      <c r="I644" s="79"/>
      <c r="J644" s="106"/>
      <c r="K644" s="87"/>
      <c r="L644" s="87"/>
      <c r="M644" s="46"/>
      <c r="N644" s="358"/>
      <c r="O644" s="354"/>
      <c r="P644" s="353"/>
      <c r="Q644" s="354"/>
      <c r="R644" s="353"/>
      <c r="S644" s="356"/>
      <c r="T644" s="348"/>
      <c r="U644" s="356"/>
      <c r="V644" s="348"/>
      <c r="W644" s="270"/>
      <c r="X644" s="348"/>
      <c r="Y644" s="348"/>
      <c r="Z644" s="348"/>
      <c r="AA644" s="348"/>
      <c r="AB644" s="348"/>
      <c r="AC644" s="348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58"/>
      <c r="O645" s="354"/>
      <c r="P645" s="353"/>
      <c r="Q645" s="354"/>
      <c r="R645" s="353"/>
      <c r="S645" s="356"/>
      <c r="T645" s="351"/>
      <c r="U645" s="356"/>
      <c r="V645" s="351"/>
      <c r="W645" s="270"/>
      <c r="X645" s="351"/>
      <c r="Y645" s="351"/>
      <c r="Z645" s="351"/>
      <c r="AA645" s="351"/>
      <c r="AB645" s="351"/>
      <c r="AC645" s="351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58"/>
      <c r="O646" s="354"/>
      <c r="P646" s="353"/>
      <c r="Q646" s="354"/>
      <c r="R646" s="353"/>
      <c r="S646" s="356"/>
      <c r="T646" s="348"/>
      <c r="U646" s="356"/>
      <c r="V646" s="348"/>
      <c r="W646" s="270"/>
      <c r="X646" s="348"/>
      <c r="Y646" s="348"/>
      <c r="Z646" s="348"/>
      <c r="AA646" s="348"/>
      <c r="AB646" s="348"/>
      <c r="AC646" s="348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58"/>
      <c r="O647" s="354"/>
      <c r="P647" s="353"/>
      <c r="Q647" s="354"/>
      <c r="R647" s="353"/>
      <c r="S647" s="356"/>
      <c r="T647" s="348"/>
      <c r="U647" s="356"/>
      <c r="V647" s="348"/>
      <c r="W647" s="270"/>
      <c r="X647" s="348"/>
      <c r="Y647" s="348"/>
      <c r="Z647" s="348"/>
      <c r="AA647" s="348"/>
      <c r="AB647" s="348"/>
      <c r="AC647" s="348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58"/>
      <c r="O648" s="354"/>
      <c r="P648" s="353"/>
      <c r="Q648" s="354"/>
      <c r="R648" s="353"/>
      <c r="S648" s="356"/>
      <c r="T648" s="348"/>
      <c r="U648" s="356"/>
      <c r="V648" s="348"/>
      <c r="W648" s="270"/>
      <c r="X648" s="348"/>
      <c r="Y648" s="348"/>
      <c r="Z648" s="348"/>
      <c r="AA648" s="348"/>
      <c r="AB648" s="348"/>
      <c r="AC648" s="348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58"/>
      <c r="O649" s="354"/>
      <c r="P649" s="353"/>
      <c r="Q649" s="354"/>
      <c r="R649" s="353"/>
      <c r="S649" s="356"/>
      <c r="T649" s="348"/>
      <c r="U649" s="356"/>
      <c r="V649" s="348"/>
      <c r="W649" s="270"/>
      <c r="X649" s="348"/>
      <c r="Y649" s="348"/>
      <c r="Z649" s="348"/>
      <c r="AA649" s="348"/>
      <c r="AB649" s="348"/>
      <c r="AC649" s="348"/>
      <c r="AD649" s="83"/>
    </row>
    <row r="650" spans="1:16384" s="264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/>
      <c r="L650" s="87"/>
      <c r="M650" s="46"/>
      <c r="N650" s="358"/>
      <c r="O650" s="354"/>
      <c r="P650" s="353"/>
      <c r="Q650" s="354"/>
      <c r="R650" s="353"/>
      <c r="S650" s="356"/>
      <c r="T650" s="348"/>
      <c r="U650" s="356"/>
      <c r="V650" s="348"/>
      <c r="W650" s="270"/>
      <c r="X650" s="348"/>
      <c r="Y650" s="348"/>
      <c r="Z650" s="348"/>
      <c r="AA650" s="348"/>
      <c r="AB650" s="348"/>
      <c r="AC650" s="348"/>
      <c r="AD650" s="83"/>
    </row>
    <row r="651" spans="1:16384" s="260" customFormat="1" ht="18" customHeight="1">
      <c r="A651" s="104">
        <v>36</v>
      </c>
      <c r="B651" s="60" t="s">
        <v>520</v>
      </c>
      <c r="C651" s="61"/>
      <c r="D651" s="104"/>
      <c r="E651" s="60" t="s">
        <v>329</v>
      </c>
      <c r="F651" s="61" t="s">
        <v>350</v>
      </c>
      <c r="G651" s="104">
        <v>1</v>
      </c>
      <c r="H651" s="60">
        <v>30</v>
      </c>
      <c r="I651" s="61">
        <v>0</v>
      </c>
      <c r="J651" s="104">
        <v>40</v>
      </c>
      <c r="K651" s="87">
        <f t="shared" si="34"/>
        <v>1.2</v>
      </c>
      <c r="L651" s="87">
        <f t="shared" si="35"/>
        <v>0</v>
      </c>
      <c r="M651" s="46">
        <f t="shared" si="36"/>
        <v>36</v>
      </c>
      <c r="N651" s="357"/>
      <c r="O651" s="352"/>
      <c r="P651" s="350">
        <v>108</v>
      </c>
      <c r="Q651" s="352"/>
      <c r="R651" s="350"/>
      <c r="S651" s="355"/>
      <c r="T651" s="352"/>
      <c r="U651" s="355"/>
      <c r="V651" s="352"/>
      <c r="W651" s="261"/>
      <c r="X651" s="352"/>
      <c r="Y651" s="350"/>
      <c r="Z651" s="397"/>
      <c r="AA651" s="397"/>
      <c r="AB651" s="398"/>
      <c r="AC651" s="403">
        <f>P651</f>
        <v>108</v>
      </c>
      <c r="AD651" s="61"/>
      <c r="AE651" s="104"/>
      <c r="AF651" s="60"/>
      <c r="AG651" s="61"/>
      <c r="AH651" s="104"/>
      <c r="AI651" s="60"/>
      <c r="AJ651" s="61"/>
      <c r="AK651" s="104"/>
      <c r="AL651" s="60"/>
      <c r="AM651" s="61"/>
      <c r="AN651" s="104"/>
      <c r="AO651" s="60"/>
      <c r="AP651" s="61"/>
      <c r="AQ651" s="104"/>
      <c r="AR651" s="60"/>
      <c r="AS651" s="61"/>
      <c r="AT651" s="104"/>
      <c r="AU651" s="60"/>
      <c r="AV651" s="61"/>
      <c r="AW651" s="104"/>
      <c r="AX651" s="60"/>
      <c r="AY651" s="61"/>
      <c r="AZ651" s="104"/>
      <c r="BA651" s="60"/>
      <c r="BB651" s="61"/>
      <c r="BC651" s="104"/>
      <c r="BD651" s="60"/>
      <c r="BE651" s="61"/>
      <c r="BF651" s="104"/>
      <c r="BG651" s="60"/>
      <c r="BH651" s="61"/>
      <c r="BI651" s="104"/>
      <c r="BJ651" s="60"/>
      <c r="BK651" s="61"/>
      <c r="BL651" s="104"/>
      <c r="BM651" s="60"/>
      <c r="BN651" s="61"/>
      <c r="BO651" s="104"/>
      <c r="BP651" s="60"/>
      <c r="BQ651" s="61"/>
      <c r="BR651" s="104"/>
      <c r="BS651" s="60"/>
      <c r="BT651" s="61"/>
      <c r="BU651" s="104"/>
      <c r="BV651" s="60"/>
      <c r="BW651" s="61"/>
      <c r="BX651" s="104"/>
      <c r="BY651" s="60"/>
      <c r="BZ651" s="61"/>
      <c r="CA651" s="104"/>
      <c r="CB651" s="60"/>
      <c r="CC651" s="61"/>
      <c r="CD651" s="104"/>
      <c r="CE651" s="60"/>
      <c r="CF651" s="61"/>
      <c r="CG651" s="104"/>
      <c r="CH651" s="60"/>
      <c r="CI651" s="61"/>
      <c r="CJ651" s="104"/>
      <c r="CK651" s="60"/>
      <c r="CL651" s="61"/>
      <c r="CM651" s="104"/>
      <c r="CN651" s="60"/>
      <c r="CO651" s="61"/>
      <c r="CP651" s="104"/>
      <c r="CQ651" s="60"/>
      <c r="CR651" s="61"/>
      <c r="CS651" s="104"/>
      <c r="CT651" s="60"/>
      <c r="CU651" s="61"/>
      <c r="CV651" s="104"/>
      <c r="CW651" s="60"/>
      <c r="CX651" s="61"/>
      <c r="CY651" s="104"/>
      <c r="CZ651" s="60"/>
      <c r="DA651" s="61"/>
      <c r="DB651" s="104"/>
      <c r="DC651" s="60"/>
      <c r="DD651" s="61"/>
      <c r="DE651" s="104"/>
      <c r="DF651" s="60"/>
      <c r="DG651" s="61"/>
      <c r="DH651" s="104"/>
      <c r="DI651" s="60"/>
      <c r="DJ651" s="61"/>
      <c r="DK651" s="104"/>
      <c r="DL651" s="60"/>
      <c r="DM651" s="61"/>
      <c r="DN651" s="104"/>
      <c r="DO651" s="60"/>
      <c r="DP651" s="61"/>
      <c r="DQ651" s="104"/>
      <c r="DR651" s="60"/>
      <c r="DS651" s="61"/>
      <c r="DT651" s="104"/>
      <c r="DU651" s="60"/>
      <c r="DV651" s="61"/>
      <c r="DW651" s="104"/>
      <c r="DX651" s="60"/>
      <c r="DY651" s="61"/>
      <c r="DZ651" s="104"/>
      <c r="EA651" s="60"/>
      <c r="EB651" s="61"/>
      <c r="EC651" s="104"/>
      <c r="ED651" s="60"/>
      <c r="EE651" s="61"/>
      <c r="EF651" s="104"/>
      <c r="EG651" s="60"/>
      <c r="EH651" s="61"/>
      <c r="EI651" s="104"/>
      <c r="EJ651" s="60"/>
      <c r="EK651" s="61"/>
      <c r="EL651" s="104"/>
      <c r="EM651" s="60"/>
      <c r="EN651" s="61"/>
      <c r="EO651" s="104"/>
      <c r="EP651" s="60"/>
      <c r="EQ651" s="61"/>
      <c r="ER651" s="104"/>
      <c r="ES651" s="60"/>
      <c r="ET651" s="61"/>
      <c r="EU651" s="104"/>
      <c r="EV651" s="60"/>
      <c r="EW651" s="61"/>
      <c r="EX651" s="104"/>
      <c r="EY651" s="60"/>
      <c r="EZ651" s="61"/>
      <c r="FA651" s="104"/>
      <c r="FB651" s="60"/>
      <c r="FC651" s="61"/>
      <c r="FD651" s="104"/>
      <c r="FE651" s="60"/>
      <c r="FF651" s="61"/>
      <c r="FG651" s="104"/>
      <c r="FH651" s="60"/>
      <c r="FI651" s="61"/>
      <c r="FJ651" s="104"/>
      <c r="FK651" s="60"/>
      <c r="FL651" s="61"/>
      <c r="FM651" s="104"/>
      <c r="FN651" s="60"/>
      <c r="FO651" s="61"/>
      <c r="FP651" s="104"/>
      <c r="FQ651" s="60"/>
      <c r="FR651" s="61"/>
      <c r="FS651" s="104"/>
      <c r="FT651" s="60"/>
      <c r="FU651" s="61"/>
      <c r="FV651" s="104"/>
      <c r="FW651" s="60"/>
      <c r="FX651" s="61"/>
      <c r="FY651" s="104"/>
      <c r="FZ651" s="60"/>
      <c r="GA651" s="61"/>
      <c r="GB651" s="104"/>
      <c r="GC651" s="60"/>
      <c r="GD651" s="61"/>
      <c r="GE651" s="104"/>
      <c r="GF651" s="60"/>
      <c r="GG651" s="61"/>
      <c r="GH651" s="104"/>
      <c r="GI651" s="60"/>
      <c r="GJ651" s="61"/>
      <c r="GK651" s="104"/>
      <c r="GL651" s="60"/>
      <c r="GM651" s="61"/>
      <c r="GN651" s="104"/>
      <c r="GO651" s="60"/>
      <c r="GP651" s="61"/>
      <c r="GQ651" s="104"/>
      <c r="GR651" s="60"/>
      <c r="GS651" s="61"/>
      <c r="GT651" s="104"/>
      <c r="GU651" s="60"/>
      <c r="GV651" s="61"/>
      <c r="GW651" s="104"/>
      <c r="GX651" s="60"/>
      <c r="GY651" s="61"/>
      <c r="GZ651" s="104"/>
      <c r="HA651" s="60"/>
      <c r="HB651" s="61"/>
      <c r="HC651" s="104"/>
      <c r="HD651" s="60"/>
      <c r="HE651" s="61"/>
      <c r="HF651" s="104"/>
      <c r="HG651" s="60"/>
      <c r="HH651" s="61"/>
      <c r="HI651" s="104"/>
      <c r="HJ651" s="60"/>
      <c r="HK651" s="61"/>
      <c r="HL651" s="104"/>
      <c r="HM651" s="60"/>
      <c r="HN651" s="61"/>
      <c r="HO651" s="104"/>
      <c r="HP651" s="60"/>
      <c r="HQ651" s="61"/>
      <c r="HR651" s="104"/>
      <c r="HS651" s="60"/>
      <c r="HT651" s="61"/>
      <c r="HU651" s="104"/>
      <c r="HV651" s="60"/>
      <c r="HW651" s="61"/>
      <c r="HX651" s="104"/>
      <c r="HY651" s="60"/>
      <c r="HZ651" s="61"/>
      <c r="IA651" s="104"/>
      <c r="IB651" s="60"/>
      <c r="IC651" s="61"/>
      <c r="ID651" s="104"/>
      <c r="IE651" s="60"/>
      <c r="IF651" s="61"/>
      <c r="IG651" s="104"/>
      <c r="IH651" s="60"/>
      <c r="II651" s="61"/>
      <c r="IJ651" s="104"/>
      <c r="IK651" s="60"/>
      <c r="IL651" s="61"/>
      <c r="IM651" s="104"/>
      <c r="IN651" s="60"/>
      <c r="IO651" s="61"/>
      <c r="IP651" s="104"/>
      <c r="IQ651" s="60"/>
      <c r="IR651" s="61"/>
      <c r="IS651" s="104"/>
      <c r="IT651" s="60"/>
      <c r="IU651" s="61"/>
      <c r="IV651" s="104"/>
      <c r="IW651" s="60"/>
      <c r="IX651" s="61"/>
      <c r="IY651" s="104"/>
      <c r="IZ651" s="60"/>
      <c r="JA651" s="61"/>
      <c r="JB651" s="104"/>
      <c r="JC651" s="60"/>
      <c r="JD651" s="61"/>
      <c r="JE651" s="104"/>
      <c r="JF651" s="60"/>
      <c r="JG651" s="61"/>
      <c r="JH651" s="104"/>
      <c r="JI651" s="60"/>
      <c r="JJ651" s="61"/>
      <c r="JK651" s="104"/>
      <c r="JL651" s="60"/>
      <c r="JM651" s="61"/>
      <c r="JN651" s="104"/>
      <c r="JO651" s="60"/>
      <c r="JP651" s="61"/>
      <c r="JQ651" s="104"/>
      <c r="JR651" s="60"/>
      <c r="JS651" s="61"/>
      <c r="JT651" s="104"/>
      <c r="JU651" s="60"/>
      <c r="JV651" s="61"/>
      <c r="JW651" s="104"/>
      <c r="JX651" s="60"/>
      <c r="JY651" s="61"/>
      <c r="JZ651" s="104"/>
      <c r="KA651" s="60"/>
      <c r="KB651" s="61"/>
      <c r="KC651" s="104"/>
      <c r="KD651" s="60"/>
      <c r="KE651" s="61"/>
      <c r="KF651" s="104"/>
      <c r="KG651" s="60"/>
      <c r="KH651" s="61"/>
      <c r="KI651" s="104"/>
      <c r="KJ651" s="60"/>
      <c r="KK651" s="61"/>
      <c r="KL651" s="104"/>
      <c r="KM651" s="60"/>
      <c r="KN651" s="61"/>
      <c r="KO651" s="104"/>
      <c r="KP651" s="60"/>
      <c r="KQ651" s="61"/>
      <c r="KR651" s="104"/>
      <c r="KS651" s="60"/>
      <c r="KT651" s="61"/>
      <c r="KU651" s="104"/>
      <c r="KV651" s="60"/>
      <c r="KW651" s="61"/>
      <c r="KX651" s="104"/>
      <c r="KY651" s="60"/>
      <c r="KZ651" s="61"/>
      <c r="LA651" s="104"/>
      <c r="LB651" s="60"/>
      <c r="LC651" s="61"/>
      <c r="LD651" s="104"/>
      <c r="LE651" s="60"/>
      <c r="LF651" s="61"/>
      <c r="LG651" s="104"/>
      <c r="LH651" s="60"/>
      <c r="LI651" s="61"/>
      <c r="LJ651" s="104"/>
      <c r="LK651" s="60"/>
      <c r="LL651" s="61"/>
      <c r="LM651" s="104"/>
      <c r="LN651" s="60"/>
      <c r="LO651" s="61"/>
      <c r="LP651" s="104"/>
      <c r="LQ651" s="60"/>
      <c r="LR651" s="61"/>
      <c r="LS651" s="104"/>
      <c r="LT651" s="60"/>
      <c r="LU651" s="61"/>
      <c r="LV651" s="104"/>
      <c r="LW651" s="60"/>
      <c r="LX651" s="61"/>
      <c r="LY651" s="104"/>
      <c r="LZ651" s="60"/>
      <c r="MA651" s="61"/>
      <c r="MB651" s="104"/>
      <c r="MC651" s="60"/>
      <c r="MD651" s="61"/>
      <c r="ME651" s="104"/>
      <c r="MF651" s="60"/>
      <c r="MG651" s="61"/>
      <c r="MH651" s="104"/>
      <c r="MI651" s="60"/>
      <c r="MJ651" s="61"/>
      <c r="MK651" s="104"/>
      <c r="ML651" s="60"/>
      <c r="MM651" s="61"/>
      <c r="MN651" s="104"/>
      <c r="MO651" s="60"/>
      <c r="MP651" s="61"/>
      <c r="MQ651" s="104"/>
      <c r="MR651" s="60"/>
      <c r="MS651" s="61"/>
      <c r="MT651" s="104"/>
      <c r="MU651" s="60"/>
      <c r="MV651" s="61"/>
      <c r="MW651" s="104"/>
      <c r="MX651" s="60"/>
      <c r="MY651" s="61"/>
      <c r="MZ651" s="104"/>
      <c r="NA651" s="60"/>
      <c r="NB651" s="61"/>
      <c r="NC651" s="104"/>
      <c r="ND651" s="60"/>
      <c r="NE651" s="61"/>
      <c r="NF651" s="104"/>
      <c r="NG651" s="60"/>
      <c r="NH651" s="61"/>
      <c r="NI651" s="104"/>
      <c r="NJ651" s="60"/>
      <c r="NK651" s="61"/>
      <c r="NL651" s="104"/>
      <c r="NM651" s="60"/>
      <c r="NN651" s="61"/>
      <c r="NO651" s="104"/>
      <c r="NP651" s="60"/>
      <c r="NQ651" s="61"/>
      <c r="NR651" s="104"/>
      <c r="NS651" s="60"/>
      <c r="NT651" s="61"/>
      <c r="NU651" s="104"/>
      <c r="NV651" s="60"/>
      <c r="NW651" s="61"/>
      <c r="NX651" s="104"/>
      <c r="NY651" s="60"/>
      <c r="NZ651" s="61"/>
      <c r="OA651" s="104"/>
      <c r="OB651" s="60"/>
      <c r="OC651" s="61"/>
      <c r="OD651" s="104"/>
      <c r="OE651" s="60"/>
      <c r="OF651" s="61"/>
      <c r="OG651" s="104"/>
      <c r="OH651" s="60"/>
      <c r="OI651" s="61"/>
      <c r="OJ651" s="104"/>
      <c r="OK651" s="60"/>
      <c r="OL651" s="61"/>
      <c r="OM651" s="104"/>
      <c r="ON651" s="60"/>
      <c r="OO651" s="61"/>
      <c r="OP651" s="104"/>
      <c r="OQ651" s="60"/>
      <c r="OR651" s="61"/>
      <c r="OS651" s="104"/>
      <c r="OT651" s="60"/>
      <c r="OU651" s="61"/>
      <c r="OV651" s="104"/>
      <c r="OW651" s="60"/>
      <c r="OX651" s="61"/>
      <c r="OY651" s="104"/>
      <c r="OZ651" s="60"/>
      <c r="PA651" s="61"/>
      <c r="PB651" s="104"/>
      <c r="PC651" s="60"/>
      <c r="PD651" s="61"/>
      <c r="PE651" s="104"/>
      <c r="PF651" s="60"/>
      <c r="PG651" s="61"/>
      <c r="PH651" s="104"/>
      <c r="PI651" s="60"/>
      <c r="PJ651" s="61"/>
      <c r="PK651" s="104"/>
      <c r="PL651" s="60"/>
      <c r="PM651" s="61"/>
      <c r="PN651" s="104"/>
      <c r="PO651" s="60"/>
      <c r="PP651" s="61"/>
      <c r="PQ651" s="104"/>
      <c r="PR651" s="60"/>
      <c r="PS651" s="61"/>
      <c r="PT651" s="104"/>
      <c r="PU651" s="60"/>
      <c r="PV651" s="61"/>
      <c r="PW651" s="104"/>
      <c r="PX651" s="60"/>
      <c r="PY651" s="61"/>
      <c r="PZ651" s="104"/>
      <c r="QA651" s="60"/>
      <c r="QB651" s="61"/>
      <c r="QC651" s="104"/>
      <c r="QD651" s="60"/>
      <c r="QE651" s="61"/>
      <c r="QF651" s="104"/>
      <c r="QG651" s="60"/>
      <c r="QH651" s="61"/>
      <c r="QI651" s="104"/>
      <c r="QJ651" s="60"/>
      <c r="QK651" s="61"/>
      <c r="QL651" s="104"/>
      <c r="QM651" s="60"/>
      <c r="QN651" s="61"/>
      <c r="QO651" s="104"/>
      <c r="QP651" s="60"/>
      <c r="QQ651" s="61"/>
      <c r="QR651" s="104"/>
      <c r="QS651" s="60"/>
      <c r="QT651" s="61"/>
      <c r="QU651" s="104"/>
      <c r="QV651" s="60"/>
      <c r="QW651" s="61"/>
      <c r="QX651" s="104"/>
      <c r="QY651" s="60"/>
      <c r="QZ651" s="61"/>
      <c r="RA651" s="104"/>
      <c r="RB651" s="60"/>
      <c r="RC651" s="61"/>
      <c r="RD651" s="104"/>
      <c r="RE651" s="60"/>
      <c r="RF651" s="61"/>
      <c r="RG651" s="104"/>
      <c r="RH651" s="60"/>
      <c r="RI651" s="61"/>
      <c r="RJ651" s="104"/>
      <c r="RK651" s="60"/>
      <c r="RL651" s="61"/>
      <c r="RM651" s="104"/>
      <c r="RN651" s="60"/>
      <c r="RO651" s="61"/>
      <c r="RP651" s="104"/>
      <c r="RQ651" s="60"/>
      <c r="RR651" s="61"/>
      <c r="RS651" s="104"/>
      <c r="RT651" s="60"/>
      <c r="RU651" s="61"/>
      <c r="RV651" s="104"/>
      <c r="RW651" s="60"/>
      <c r="RX651" s="61"/>
      <c r="RY651" s="104"/>
      <c r="RZ651" s="60"/>
      <c r="SA651" s="61"/>
      <c r="SB651" s="104"/>
      <c r="SC651" s="60"/>
      <c r="SD651" s="61"/>
      <c r="SE651" s="104"/>
      <c r="SF651" s="60"/>
      <c r="SG651" s="61"/>
      <c r="SH651" s="104"/>
      <c r="SI651" s="60"/>
      <c r="SJ651" s="61"/>
      <c r="SK651" s="104"/>
      <c r="SL651" s="60"/>
      <c r="SM651" s="61"/>
      <c r="SN651" s="104"/>
      <c r="SO651" s="60"/>
      <c r="SP651" s="61"/>
      <c r="SQ651" s="104"/>
      <c r="SR651" s="60"/>
      <c r="SS651" s="61"/>
      <c r="ST651" s="104"/>
      <c r="SU651" s="60"/>
      <c r="SV651" s="61"/>
      <c r="SW651" s="104"/>
      <c r="SX651" s="60"/>
      <c r="SY651" s="61"/>
      <c r="SZ651" s="104"/>
      <c r="TA651" s="60"/>
      <c r="TB651" s="61"/>
      <c r="TC651" s="104"/>
      <c r="TD651" s="60"/>
      <c r="TE651" s="61"/>
      <c r="TF651" s="104"/>
      <c r="TG651" s="60"/>
      <c r="TH651" s="61"/>
      <c r="TI651" s="104"/>
      <c r="TJ651" s="60"/>
      <c r="TK651" s="61"/>
      <c r="TL651" s="104"/>
      <c r="TM651" s="60"/>
      <c r="TN651" s="61"/>
      <c r="TO651" s="104"/>
      <c r="TP651" s="60"/>
      <c r="TQ651" s="61"/>
      <c r="TR651" s="104"/>
      <c r="TS651" s="60"/>
      <c r="TT651" s="61"/>
      <c r="TU651" s="104"/>
      <c r="TV651" s="60"/>
      <c r="TW651" s="61"/>
      <c r="TX651" s="104"/>
      <c r="TY651" s="60"/>
      <c r="TZ651" s="61"/>
      <c r="UA651" s="104"/>
      <c r="UB651" s="60"/>
      <c r="UC651" s="61"/>
      <c r="UD651" s="104"/>
      <c r="UE651" s="60"/>
      <c r="UF651" s="61"/>
      <c r="UG651" s="104"/>
      <c r="UH651" s="60"/>
      <c r="UI651" s="61"/>
      <c r="UJ651" s="104"/>
      <c r="UK651" s="60"/>
      <c r="UL651" s="61"/>
      <c r="UM651" s="104"/>
      <c r="UN651" s="60"/>
      <c r="UO651" s="61"/>
      <c r="UP651" s="104"/>
      <c r="UQ651" s="60"/>
      <c r="UR651" s="61"/>
      <c r="US651" s="104"/>
      <c r="UT651" s="60"/>
      <c r="UU651" s="61"/>
      <c r="UV651" s="104"/>
      <c r="UW651" s="60"/>
      <c r="UX651" s="61"/>
      <c r="UY651" s="104"/>
      <c r="UZ651" s="60"/>
      <c r="VA651" s="61"/>
      <c r="VB651" s="104"/>
      <c r="VC651" s="60"/>
      <c r="VD651" s="61"/>
      <c r="VE651" s="104"/>
      <c r="VF651" s="60"/>
      <c r="VG651" s="61"/>
      <c r="VH651" s="104"/>
      <c r="VI651" s="60"/>
      <c r="VJ651" s="61"/>
      <c r="VK651" s="104"/>
      <c r="VL651" s="60"/>
      <c r="VM651" s="61"/>
      <c r="VN651" s="104"/>
      <c r="VO651" s="60"/>
      <c r="VP651" s="61"/>
      <c r="VQ651" s="104"/>
      <c r="VR651" s="60"/>
      <c r="VS651" s="61"/>
      <c r="VT651" s="104"/>
      <c r="VU651" s="60"/>
      <c r="VV651" s="61"/>
      <c r="VW651" s="104"/>
      <c r="VX651" s="60"/>
      <c r="VY651" s="61"/>
      <c r="VZ651" s="104"/>
      <c r="WA651" s="60"/>
      <c r="WB651" s="61"/>
      <c r="WC651" s="104"/>
      <c r="WD651" s="60"/>
      <c r="WE651" s="61"/>
      <c r="WF651" s="104"/>
      <c r="WG651" s="60"/>
      <c r="WH651" s="61"/>
      <c r="WI651" s="104"/>
      <c r="WJ651" s="60"/>
      <c r="WK651" s="61"/>
      <c r="WL651" s="104"/>
      <c r="WM651" s="60"/>
      <c r="WN651" s="61"/>
      <c r="WO651" s="104"/>
      <c r="WP651" s="60"/>
      <c r="WQ651" s="61"/>
      <c r="WR651" s="104"/>
      <c r="WS651" s="60"/>
      <c r="WT651" s="61"/>
      <c r="WU651" s="104"/>
      <c r="WV651" s="60"/>
      <c r="WW651" s="61"/>
      <c r="WX651" s="104"/>
      <c r="WY651" s="60"/>
      <c r="WZ651" s="61"/>
      <c r="XA651" s="104"/>
      <c r="XB651" s="60"/>
      <c r="XC651" s="61"/>
      <c r="XD651" s="104"/>
      <c r="XE651" s="60"/>
      <c r="XF651" s="61"/>
      <c r="XG651" s="104"/>
      <c r="XH651" s="60"/>
      <c r="XI651" s="61"/>
      <c r="XJ651" s="104"/>
      <c r="XK651" s="60"/>
      <c r="XL651" s="61"/>
      <c r="XM651" s="104"/>
      <c r="XN651" s="60"/>
      <c r="XO651" s="61"/>
      <c r="XP651" s="104"/>
      <c r="XQ651" s="60"/>
      <c r="XR651" s="61"/>
      <c r="XS651" s="104"/>
      <c r="XT651" s="60"/>
      <c r="XU651" s="61"/>
      <c r="XV651" s="104"/>
      <c r="XW651" s="60"/>
      <c r="XX651" s="61"/>
      <c r="XY651" s="104"/>
      <c r="XZ651" s="60"/>
      <c r="YA651" s="61"/>
      <c r="YB651" s="104"/>
      <c r="YC651" s="60"/>
      <c r="YD651" s="61"/>
      <c r="YE651" s="104"/>
      <c r="YF651" s="60"/>
      <c r="YG651" s="61"/>
      <c r="YH651" s="104"/>
      <c r="YI651" s="60"/>
      <c r="YJ651" s="61"/>
      <c r="YK651" s="104"/>
      <c r="YL651" s="60"/>
      <c r="YM651" s="61"/>
      <c r="YN651" s="104"/>
      <c r="YO651" s="60"/>
      <c r="YP651" s="61"/>
      <c r="YQ651" s="104"/>
      <c r="YR651" s="60"/>
      <c r="YS651" s="61"/>
      <c r="YT651" s="104"/>
      <c r="YU651" s="60"/>
      <c r="YV651" s="61"/>
      <c r="YW651" s="104"/>
      <c r="YX651" s="60"/>
      <c r="YY651" s="61"/>
      <c r="YZ651" s="104"/>
      <c r="ZA651" s="60"/>
      <c r="ZB651" s="61"/>
      <c r="ZC651" s="104"/>
      <c r="ZD651" s="60"/>
      <c r="ZE651" s="61"/>
      <c r="ZF651" s="104"/>
      <c r="ZG651" s="60"/>
      <c r="ZH651" s="61"/>
      <c r="ZI651" s="104"/>
      <c r="ZJ651" s="60"/>
      <c r="ZK651" s="61"/>
      <c r="ZL651" s="104"/>
      <c r="ZM651" s="60"/>
      <c r="ZN651" s="61"/>
      <c r="ZO651" s="104"/>
      <c r="ZP651" s="60"/>
      <c r="ZQ651" s="61"/>
      <c r="ZR651" s="104"/>
      <c r="ZS651" s="60"/>
      <c r="ZT651" s="61"/>
      <c r="ZU651" s="104"/>
      <c r="ZV651" s="60"/>
      <c r="ZW651" s="61"/>
      <c r="ZX651" s="104"/>
      <c r="ZY651" s="60"/>
      <c r="ZZ651" s="61"/>
      <c r="AAA651" s="104"/>
      <c r="AAB651" s="60"/>
      <c r="AAC651" s="61"/>
      <c r="AAD651" s="104"/>
      <c r="AAE651" s="60"/>
      <c r="AAF651" s="61"/>
      <c r="AAG651" s="104"/>
      <c r="AAH651" s="60"/>
      <c r="AAI651" s="61"/>
      <c r="AAJ651" s="104"/>
      <c r="AAK651" s="60"/>
      <c r="AAL651" s="61"/>
      <c r="AAM651" s="104"/>
      <c r="AAN651" s="60"/>
      <c r="AAO651" s="61"/>
      <c r="AAP651" s="104"/>
      <c r="AAQ651" s="60"/>
      <c r="AAR651" s="61"/>
      <c r="AAS651" s="104"/>
      <c r="AAT651" s="60"/>
      <c r="AAU651" s="61"/>
      <c r="AAV651" s="104"/>
      <c r="AAW651" s="60"/>
      <c r="AAX651" s="61"/>
      <c r="AAY651" s="104"/>
      <c r="AAZ651" s="60"/>
      <c r="ABA651" s="61"/>
      <c r="ABB651" s="104"/>
      <c r="ABC651" s="60"/>
      <c r="ABD651" s="61"/>
      <c r="ABE651" s="104"/>
      <c r="ABF651" s="60"/>
      <c r="ABG651" s="61"/>
      <c r="ABH651" s="104"/>
      <c r="ABI651" s="60"/>
      <c r="ABJ651" s="61"/>
      <c r="ABK651" s="104"/>
      <c r="ABL651" s="60"/>
      <c r="ABM651" s="61"/>
      <c r="ABN651" s="104"/>
      <c r="ABO651" s="60"/>
      <c r="ABP651" s="61"/>
      <c r="ABQ651" s="104"/>
      <c r="ABR651" s="60"/>
      <c r="ABS651" s="61"/>
      <c r="ABT651" s="104"/>
      <c r="ABU651" s="60"/>
      <c r="ABV651" s="61"/>
      <c r="ABW651" s="104"/>
      <c r="ABX651" s="60"/>
      <c r="ABY651" s="61"/>
      <c r="ABZ651" s="104"/>
      <c r="ACA651" s="60"/>
      <c r="ACB651" s="61"/>
      <c r="ACC651" s="104"/>
      <c r="ACD651" s="60"/>
      <c r="ACE651" s="61"/>
      <c r="ACF651" s="104"/>
      <c r="ACG651" s="60"/>
      <c r="ACH651" s="61"/>
      <c r="ACI651" s="104"/>
      <c r="ACJ651" s="60"/>
      <c r="ACK651" s="61"/>
      <c r="ACL651" s="104"/>
      <c r="ACM651" s="60"/>
      <c r="ACN651" s="61"/>
      <c r="ACO651" s="104"/>
      <c r="ACP651" s="60"/>
      <c r="ACQ651" s="61"/>
      <c r="ACR651" s="104"/>
      <c r="ACS651" s="60"/>
      <c r="ACT651" s="61"/>
      <c r="ACU651" s="104"/>
      <c r="ACV651" s="60"/>
      <c r="ACW651" s="61"/>
      <c r="ACX651" s="104"/>
      <c r="ACY651" s="60"/>
      <c r="ACZ651" s="61"/>
      <c r="ADA651" s="104"/>
      <c r="ADB651" s="60"/>
      <c r="ADC651" s="61"/>
      <c r="ADD651" s="104"/>
      <c r="ADE651" s="60"/>
      <c r="ADF651" s="61"/>
      <c r="ADG651" s="104"/>
      <c r="ADH651" s="60"/>
      <c r="ADI651" s="61"/>
      <c r="ADJ651" s="104"/>
      <c r="ADK651" s="60"/>
      <c r="ADL651" s="61"/>
      <c r="ADM651" s="104"/>
      <c r="ADN651" s="60"/>
      <c r="ADO651" s="61"/>
      <c r="ADP651" s="104"/>
      <c r="ADQ651" s="60"/>
      <c r="ADR651" s="61"/>
      <c r="ADS651" s="104"/>
      <c r="ADT651" s="60"/>
      <c r="ADU651" s="61"/>
      <c r="ADV651" s="104"/>
      <c r="ADW651" s="60"/>
      <c r="ADX651" s="61"/>
      <c r="ADY651" s="104"/>
      <c r="ADZ651" s="60"/>
      <c r="AEA651" s="61"/>
      <c r="AEB651" s="104"/>
      <c r="AEC651" s="60"/>
      <c r="AED651" s="61"/>
      <c r="AEE651" s="104"/>
      <c r="AEF651" s="60"/>
      <c r="AEG651" s="61"/>
      <c r="AEH651" s="104"/>
      <c r="AEI651" s="60"/>
      <c r="AEJ651" s="61"/>
      <c r="AEK651" s="104"/>
      <c r="AEL651" s="60"/>
      <c r="AEM651" s="61"/>
      <c r="AEN651" s="104"/>
      <c r="AEO651" s="60"/>
      <c r="AEP651" s="61"/>
      <c r="AEQ651" s="104"/>
      <c r="AER651" s="60"/>
      <c r="AES651" s="61"/>
      <c r="AET651" s="104"/>
      <c r="AEU651" s="60"/>
      <c r="AEV651" s="61"/>
      <c r="AEW651" s="104"/>
      <c r="AEX651" s="60"/>
      <c r="AEY651" s="61"/>
      <c r="AEZ651" s="104"/>
      <c r="AFA651" s="60"/>
      <c r="AFB651" s="61"/>
      <c r="AFC651" s="104"/>
      <c r="AFD651" s="60"/>
      <c r="AFE651" s="61"/>
      <c r="AFF651" s="104"/>
      <c r="AFG651" s="60"/>
      <c r="AFH651" s="61"/>
      <c r="AFI651" s="104"/>
      <c r="AFJ651" s="60"/>
      <c r="AFK651" s="61"/>
      <c r="AFL651" s="104"/>
      <c r="AFM651" s="60"/>
      <c r="AFN651" s="61"/>
      <c r="AFO651" s="104"/>
      <c r="AFP651" s="60"/>
      <c r="AFQ651" s="61"/>
      <c r="AFR651" s="104"/>
      <c r="AFS651" s="60"/>
      <c r="AFT651" s="61"/>
      <c r="AFU651" s="104"/>
      <c r="AFV651" s="60"/>
      <c r="AFW651" s="61"/>
      <c r="AFX651" s="104"/>
      <c r="AFY651" s="60"/>
      <c r="AFZ651" s="61"/>
      <c r="AGA651" s="104"/>
      <c r="AGB651" s="60"/>
      <c r="AGC651" s="61"/>
      <c r="AGD651" s="104"/>
      <c r="AGE651" s="60"/>
      <c r="AGF651" s="61"/>
      <c r="AGG651" s="104"/>
      <c r="AGH651" s="60"/>
      <c r="AGI651" s="61"/>
      <c r="AGJ651" s="104"/>
      <c r="AGK651" s="60"/>
      <c r="AGL651" s="61"/>
      <c r="AGM651" s="104"/>
      <c r="AGN651" s="60"/>
      <c r="AGO651" s="61"/>
      <c r="AGP651" s="104"/>
      <c r="AGQ651" s="60"/>
      <c r="AGR651" s="61"/>
      <c r="AGS651" s="104"/>
      <c r="AGT651" s="60"/>
      <c r="AGU651" s="61"/>
      <c r="AGV651" s="104"/>
      <c r="AGW651" s="60"/>
      <c r="AGX651" s="61"/>
      <c r="AGY651" s="104"/>
      <c r="AGZ651" s="60"/>
      <c r="AHA651" s="61"/>
      <c r="AHB651" s="104"/>
      <c r="AHC651" s="60"/>
      <c r="AHD651" s="61"/>
      <c r="AHE651" s="104"/>
      <c r="AHF651" s="60"/>
      <c r="AHG651" s="61"/>
      <c r="AHH651" s="104"/>
      <c r="AHI651" s="60"/>
      <c r="AHJ651" s="61"/>
      <c r="AHK651" s="104"/>
      <c r="AHL651" s="60"/>
      <c r="AHM651" s="61"/>
      <c r="AHN651" s="104"/>
      <c r="AHO651" s="60"/>
      <c r="AHP651" s="61"/>
      <c r="AHQ651" s="104"/>
      <c r="AHR651" s="60"/>
      <c r="AHS651" s="61"/>
      <c r="AHT651" s="104"/>
      <c r="AHU651" s="60"/>
      <c r="AHV651" s="61"/>
      <c r="AHW651" s="104"/>
      <c r="AHX651" s="60"/>
      <c r="AHY651" s="61"/>
      <c r="AHZ651" s="104"/>
      <c r="AIA651" s="60"/>
      <c r="AIB651" s="61"/>
      <c r="AIC651" s="104"/>
      <c r="AID651" s="60"/>
      <c r="AIE651" s="61"/>
      <c r="AIF651" s="104"/>
      <c r="AIG651" s="60"/>
      <c r="AIH651" s="61"/>
      <c r="AII651" s="104"/>
      <c r="AIJ651" s="60"/>
      <c r="AIK651" s="61"/>
      <c r="AIL651" s="104"/>
      <c r="AIM651" s="60"/>
      <c r="AIN651" s="61"/>
      <c r="AIO651" s="104"/>
      <c r="AIP651" s="60"/>
      <c r="AIQ651" s="61"/>
      <c r="AIR651" s="104"/>
      <c r="AIS651" s="60"/>
      <c r="AIT651" s="61"/>
      <c r="AIU651" s="104"/>
      <c r="AIV651" s="60"/>
      <c r="AIW651" s="61"/>
      <c r="AIX651" s="104"/>
      <c r="AIY651" s="60"/>
      <c r="AIZ651" s="61"/>
      <c r="AJA651" s="104"/>
      <c r="AJB651" s="60"/>
      <c r="AJC651" s="61"/>
      <c r="AJD651" s="104"/>
      <c r="AJE651" s="60"/>
      <c r="AJF651" s="61"/>
      <c r="AJG651" s="104"/>
      <c r="AJH651" s="60"/>
      <c r="AJI651" s="61"/>
      <c r="AJJ651" s="104"/>
      <c r="AJK651" s="60"/>
      <c r="AJL651" s="61"/>
      <c r="AJM651" s="104"/>
      <c r="AJN651" s="60"/>
      <c r="AJO651" s="61"/>
      <c r="AJP651" s="104"/>
      <c r="AJQ651" s="60"/>
      <c r="AJR651" s="61"/>
      <c r="AJS651" s="104"/>
      <c r="AJT651" s="60"/>
      <c r="AJU651" s="61"/>
      <c r="AJV651" s="104"/>
      <c r="AJW651" s="60"/>
      <c r="AJX651" s="61"/>
      <c r="AJY651" s="104"/>
      <c r="AJZ651" s="60"/>
      <c r="AKA651" s="61"/>
      <c r="AKB651" s="104"/>
      <c r="AKC651" s="60"/>
      <c r="AKD651" s="61"/>
      <c r="AKE651" s="104"/>
      <c r="AKF651" s="60"/>
      <c r="AKG651" s="61"/>
      <c r="AKH651" s="104"/>
      <c r="AKI651" s="60"/>
      <c r="AKJ651" s="61"/>
      <c r="AKK651" s="104"/>
      <c r="AKL651" s="60"/>
      <c r="AKM651" s="61"/>
      <c r="AKN651" s="104"/>
      <c r="AKO651" s="60"/>
      <c r="AKP651" s="61"/>
      <c r="AKQ651" s="104"/>
      <c r="AKR651" s="60"/>
      <c r="AKS651" s="61"/>
      <c r="AKT651" s="104"/>
      <c r="AKU651" s="60"/>
      <c r="AKV651" s="61"/>
      <c r="AKW651" s="104"/>
      <c r="AKX651" s="60"/>
      <c r="AKY651" s="61"/>
      <c r="AKZ651" s="104"/>
      <c r="ALA651" s="60"/>
      <c r="ALB651" s="61"/>
      <c r="ALC651" s="104"/>
      <c r="ALD651" s="60"/>
      <c r="ALE651" s="61"/>
      <c r="ALF651" s="104"/>
      <c r="ALG651" s="60"/>
      <c r="ALH651" s="61"/>
      <c r="ALI651" s="104"/>
      <c r="ALJ651" s="60"/>
      <c r="ALK651" s="61"/>
      <c r="ALL651" s="104"/>
      <c r="ALM651" s="60"/>
      <c r="ALN651" s="61"/>
      <c r="ALO651" s="104"/>
      <c r="ALP651" s="60"/>
      <c r="ALQ651" s="61"/>
      <c r="ALR651" s="104"/>
      <c r="ALS651" s="60"/>
      <c r="ALT651" s="61"/>
      <c r="ALU651" s="104"/>
      <c r="ALV651" s="60"/>
      <c r="ALW651" s="61"/>
      <c r="ALX651" s="104"/>
      <c r="ALY651" s="60"/>
      <c r="ALZ651" s="61"/>
      <c r="AMA651" s="104"/>
      <c r="AMB651" s="60"/>
      <c r="AMC651" s="61"/>
      <c r="AMD651" s="104"/>
      <c r="AME651" s="60"/>
      <c r="AMF651" s="61"/>
      <c r="AMG651" s="104"/>
      <c r="AMH651" s="60"/>
      <c r="AMI651" s="61"/>
      <c r="AMJ651" s="104"/>
      <c r="AMK651" s="60"/>
      <c r="AML651" s="61"/>
      <c r="AMM651" s="104"/>
      <c r="AMN651" s="60"/>
      <c r="AMO651" s="61"/>
      <c r="AMP651" s="104"/>
      <c r="AMQ651" s="60"/>
      <c r="AMR651" s="61"/>
      <c r="AMS651" s="104"/>
      <c r="AMT651" s="60"/>
      <c r="AMU651" s="61"/>
      <c r="AMV651" s="104"/>
      <c r="AMW651" s="60"/>
      <c r="AMX651" s="61"/>
      <c r="AMY651" s="104"/>
      <c r="AMZ651" s="60"/>
      <c r="ANA651" s="61"/>
      <c r="ANB651" s="104"/>
      <c r="ANC651" s="60"/>
      <c r="AND651" s="61"/>
      <c r="ANE651" s="104"/>
      <c r="ANF651" s="60"/>
      <c r="ANG651" s="61"/>
      <c r="ANH651" s="104"/>
      <c r="ANI651" s="60"/>
      <c r="ANJ651" s="61"/>
      <c r="ANK651" s="104"/>
      <c r="ANL651" s="60"/>
      <c r="ANM651" s="61"/>
      <c r="ANN651" s="104"/>
      <c r="ANO651" s="60"/>
      <c r="ANP651" s="61"/>
      <c r="ANQ651" s="104"/>
      <c r="ANR651" s="60"/>
      <c r="ANS651" s="61"/>
      <c r="ANT651" s="104"/>
      <c r="ANU651" s="60"/>
      <c r="ANV651" s="61"/>
      <c r="ANW651" s="104"/>
      <c r="ANX651" s="60"/>
      <c r="ANY651" s="61"/>
      <c r="ANZ651" s="104"/>
      <c r="AOA651" s="60"/>
      <c r="AOB651" s="61"/>
      <c r="AOC651" s="104"/>
      <c r="AOD651" s="60"/>
      <c r="AOE651" s="61"/>
      <c r="AOF651" s="104"/>
      <c r="AOG651" s="60"/>
      <c r="AOH651" s="61"/>
      <c r="AOI651" s="104"/>
      <c r="AOJ651" s="60"/>
      <c r="AOK651" s="61"/>
      <c r="AOL651" s="104"/>
      <c r="AOM651" s="60"/>
      <c r="AON651" s="61"/>
      <c r="AOO651" s="104"/>
      <c r="AOP651" s="60"/>
      <c r="AOQ651" s="61"/>
      <c r="AOR651" s="104"/>
      <c r="AOS651" s="60"/>
      <c r="AOT651" s="61"/>
      <c r="AOU651" s="104"/>
      <c r="AOV651" s="60"/>
      <c r="AOW651" s="61"/>
      <c r="AOX651" s="104"/>
      <c r="AOY651" s="60"/>
      <c r="AOZ651" s="61"/>
      <c r="APA651" s="104"/>
      <c r="APB651" s="60"/>
      <c r="APC651" s="61"/>
      <c r="APD651" s="104"/>
      <c r="APE651" s="60"/>
      <c r="APF651" s="61"/>
      <c r="APG651" s="104"/>
      <c r="APH651" s="60"/>
      <c r="API651" s="61"/>
      <c r="APJ651" s="104"/>
      <c r="APK651" s="60"/>
      <c r="APL651" s="61"/>
      <c r="APM651" s="104"/>
      <c r="APN651" s="60"/>
      <c r="APO651" s="61"/>
      <c r="APP651" s="104"/>
      <c r="APQ651" s="60"/>
      <c r="APR651" s="61"/>
      <c r="APS651" s="104"/>
      <c r="APT651" s="60"/>
      <c r="APU651" s="61"/>
      <c r="APV651" s="104"/>
      <c r="APW651" s="60"/>
      <c r="APX651" s="61"/>
      <c r="APY651" s="104"/>
      <c r="APZ651" s="60"/>
      <c r="AQA651" s="61"/>
      <c r="AQB651" s="104"/>
      <c r="AQC651" s="60"/>
      <c r="AQD651" s="61"/>
      <c r="AQE651" s="104"/>
      <c r="AQF651" s="60"/>
      <c r="AQG651" s="61"/>
      <c r="AQH651" s="104"/>
      <c r="AQI651" s="60"/>
      <c r="AQJ651" s="61"/>
      <c r="AQK651" s="104"/>
      <c r="AQL651" s="60"/>
      <c r="AQM651" s="61"/>
      <c r="AQN651" s="104"/>
      <c r="AQO651" s="60"/>
      <c r="AQP651" s="61"/>
      <c r="AQQ651" s="104"/>
      <c r="AQR651" s="60"/>
      <c r="AQS651" s="61"/>
      <c r="AQT651" s="104"/>
      <c r="AQU651" s="60"/>
      <c r="AQV651" s="61"/>
      <c r="AQW651" s="104"/>
      <c r="AQX651" s="60"/>
      <c r="AQY651" s="61"/>
      <c r="AQZ651" s="104"/>
      <c r="ARA651" s="60"/>
      <c r="ARB651" s="61"/>
      <c r="ARC651" s="104"/>
      <c r="ARD651" s="60"/>
      <c r="ARE651" s="61"/>
      <c r="ARF651" s="104"/>
      <c r="ARG651" s="60"/>
      <c r="ARH651" s="61"/>
      <c r="ARI651" s="104"/>
      <c r="ARJ651" s="60"/>
      <c r="ARK651" s="61"/>
      <c r="ARL651" s="104"/>
      <c r="ARM651" s="60"/>
      <c r="ARN651" s="61"/>
      <c r="ARO651" s="104"/>
      <c r="ARP651" s="60"/>
      <c r="ARQ651" s="61"/>
      <c r="ARR651" s="104"/>
      <c r="ARS651" s="60"/>
      <c r="ART651" s="61"/>
      <c r="ARU651" s="104"/>
      <c r="ARV651" s="60"/>
      <c r="ARW651" s="61"/>
      <c r="ARX651" s="104"/>
      <c r="ARY651" s="60"/>
      <c r="ARZ651" s="61"/>
      <c r="ASA651" s="104"/>
      <c r="ASB651" s="60"/>
      <c r="ASC651" s="61"/>
      <c r="ASD651" s="104"/>
      <c r="ASE651" s="60"/>
      <c r="ASF651" s="61"/>
      <c r="ASG651" s="104"/>
      <c r="ASH651" s="60"/>
      <c r="ASI651" s="61"/>
      <c r="ASJ651" s="104"/>
      <c r="ASK651" s="60"/>
      <c r="ASL651" s="61"/>
      <c r="ASM651" s="104"/>
      <c r="ASN651" s="60"/>
      <c r="ASO651" s="61"/>
      <c r="ASP651" s="104"/>
      <c r="ASQ651" s="60"/>
      <c r="ASR651" s="61"/>
      <c r="ASS651" s="104"/>
      <c r="AST651" s="60"/>
      <c r="ASU651" s="61"/>
      <c r="ASV651" s="104"/>
      <c r="ASW651" s="60"/>
      <c r="ASX651" s="61"/>
      <c r="ASY651" s="104"/>
      <c r="ASZ651" s="60"/>
      <c r="ATA651" s="61"/>
      <c r="ATB651" s="104"/>
      <c r="ATC651" s="60"/>
      <c r="ATD651" s="61"/>
      <c r="ATE651" s="104"/>
      <c r="ATF651" s="60"/>
      <c r="ATG651" s="61"/>
      <c r="ATH651" s="104"/>
      <c r="ATI651" s="60"/>
      <c r="ATJ651" s="61"/>
      <c r="ATK651" s="104"/>
      <c r="ATL651" s="60"/>
      <c r="ATM651" s="61"/>
      <c r="ATN651" s="104"/>
      <c r="ATO651" s="60"/>
      <c r="ATP651" s="61"/>
      <c r="ATQ651" s="104"/>
      <c r="ATR651" s="60"/>
      <c r="ATS651" s="61"/>
      <c r="ATT651" s="104"/>
      <c r="ATU651" s="60"/>
      <c r="ATV651" s="61"/>
      <c r="ATW651" s="104"/>
      <c r="ATX651" s="60"/>
      <c r="ATY651" s="61"/>
      <c r="ATZ651" s="104"/>
      <c r="AUA651" s="60"/>
      <c r="AUB651" s="61"/>
      <c r="AUC651" s="104"/>
      <c r="AUD651" s="60"/>
      <c r="AUE651" s="61"/>
      <c r="AUF651" s="104"/>
      <c r="AUG651" s="60"/>
      <c r="AUH651" s="61"/>
      <c r="AUI651" s="104"/>
      <c r="AUJ651" s="60"/>
      <c r="AUK651" s="61"/>
      <c r="AUL651" s="104"/>
      <c r="AUM651" s="60"/>
      <c r="AUN651" s="61"/>
      <c r="AUO651" s="104"/>
      <c r="AUP651" s="60"/>
      <c r="AUQ651" s="61"/>
      <c r="AUR651" s="104"/>
      <c r="AUS651" s="60"/>
      <c r="AUT651" s="61"/>
      <c r="AUU651" s="104"/>
      <c r="AUV651" s="60"/>
      <c r="AUW651" s="61"/>
      <c r="AUX651" s="104"/>
      <c r="AUY651" s="60"/>
      <c r="AUZ651" s="61"/>
      <c r="AVA651" s="104"/>
      <c r="AVB651" s="60"/>
      <c r="AVC651" s="61"/>
      <c r="AVD651" s="104"/>
      <c r="AVE651" s="60"/>
      <c r="AVF651" s="61"/>
      <c r="AVG651" s="104"/>
      <c r="AVH651" s="60"/>
      <c r="AVI651" s="61"/>
      <c r="AVJ651" s="104"/>
      <c r="AVK651" s="60"/>
      <c r="AVL651" s="61"/>
      <c r="AVM651" s="104"/>
      <c r="AVN651" s="60"/>
      <c r="AVO651" s="61"/>
      <c r="AVP651" s="104"/>
      <c r="AVQ651" s="60"/>
      <c r="AVR651" s="61"/>
      <c r="AVS651" s="104"/>
      <c r="AVT651" s="60"/>
      <c r="AVU651" s="61"/>
      <c r="AVV651" s="104"/>
      <c r="AVW651" s="60"/>
      <c r="AVX651" s="61"/>
      <c r="AVY651" s="104"/>
      <c r="AVZ651" s="60"/>
      <c r="AWA651" s="61"/>
      <c r="AWB651" s="104"/>
      <c r="AWC651" s="60"/>
      <c r="AWD651" s="61"/>
      <c r="AWE651" s="104"/>
      <c r="AWF651" s="60"/>
      <c r="AWG651" s="61"/>
      <c r="AWH651" s="104"/>
      <c r="AWI651" s="60"/>
      <c r="AWJ651" s="61"/>
      <c r="AWK651" s="104"/>
      <c r="AWL651" s="60"/>
      <c r="AWM651" s="61"/>
      <c r="AWN651" s="104"/>
      <c r="AWO651" s="60"/>
      <c r="AWP651" s="61"/>
      <c r="AWQ651" s="104"/>
      <c r="AWR651" s="60"/>
      <c r="AWS651" s="61"/>
      <c r="AWT651" s="104"/>
      <c r="AWU651" s="60"/>
      <c r="AWV651" s="61"/>
      <c r="AWW651" s="104"/>
      <c r="AWX651" s="60"/>
      <c r="AWY651" s="61"/>
      <c r="AWZ651" s="104"/>
      <c r="AXA651" s="60"/>
      <c r="AXB651" s="61"/>
      <c r="AXC651" s="104"/>
      <c r="AXD651" s="60"/>
      <c r="AXE651" s="61"/>
      <c r="AXF651" s="104"/>
      <c r="AXG651" s="60"/>
      <c r="AXH651" s="61"/>
      <c r="AXI651" s="104"/>
      <c r="AXJ651" s="60"/>
      <c r="AXK651" s="61"/>
      <c r="AXL651" s="104"/>
      <c r="AXM651" s="60"/>
      <c r="AXN651" s="61"/>
      <c r="AXO651" s="104"/>
      <c r="AXP651" s="60"/>
      <c r="AXQ651" s="61"/>
      <c r="AXR651" s="104"/>
      <c r="AXS651" s="60"/>
      <c r="AXT651" s="61"/>
      <c r="AXU651" s="104"/>
      <c r="AXV651" s="60"/>
      <c r="AXW651" s="61"/>
      <c r="AXX651" s="104"/>
      <c r="AXY651" s="60"/>
      <c r="AXZ651" s="61"/>
      <c r="AYA651" s="104"/>
      <c r="AYB651" s="60"/>
      <c r="AYC651" s="61"/>
      <c r="AYD651" s="104"/>
      <c r="AYE651" s="60"/>
      <c r="AYF651" s="61"/>
      <c r="AYG651" s="104"/>
      <c r="AYH651" s="60"/>
      <c r="AYI651" s="61"/>
      <c r="AYJ651" s="104"/>
      <c r="AYK651" s="60"/>
      <c r="AYL651" s="61"/>
      <c r="AYM651" s="104"/>
      <c r="AYN651" s="60"/>
      <c r="AYO651" s="61"/>
      <c r="AYP651" s="104"/>
      <c r="AYQ651" s="60"/>
      <c r="AYR651" s="61"/>
      <c r="AYS651" s="104"/>
      <c r="AYT651" s="60"/>
      <c r="AYU651" s="61"/>
      <c r="AYV651" s="104"/>
      <c r="AYW651" s="60"/>
      <c r="AYX651" s="61"/>
      <c r="AYY651" s="104"/>
      <c r="AYZ651" s="60"/>
      <c r="AZA651" s="61"/>
      <c r="AZB651" s="104"/>
      <c r="AZC651" s="60"/>
      <c r="AZD651" s="61"/>
      <c r="AZE651" s="104"/>
      <c r="AZF651" s="60"/>
      <c r="AZG651" s="61"/>
      <c r="AZH651" s="104"/>
      <c r="AZI651" s="60"/>
      <c r="AZJ651" s="61"/>
      <c r="AZK651" s="104"/>
      <c r="AZL651" s="60"/>
      <c r="AZM651" s="61"/>
      <c r="AZN651" s="104"/>
      <c r="AZO651" s="60"/>
      <c r="AZP651" s="61"/>
      <c r="AZQ651" s="104"/>
      <c r="AZR651" s="60"/>
      <c r="AZS651" s="61"/>
      <c r="AZT651" s="104"/>
      <c r="AZU651" s="60"/>
      <c r="AZV651" s="61"/>
      <c r="AZW651" s="104"/>
      <c r="AZX651" s="60"/>
      <c r="AZY651" s="61"/>
      <c r="AZZ651" s="104"/>
      <c r="BAA651" s="60"/>
      <c r="BAB651" s="61"/>
      <c r="BAC651" s="104"/>
      <c r="BAD651" s="60"/>
      <c r="BAE651" s="61"/>
      <c r="BAF651" s="104"/>
      <c r="BAG651" s="60"/>
      <c r="BAH651" s="61"/>
      <c r="BAI651" s="104"/>
      <c r="BAJ651" s="60"/>
      <c r="BAK651" s="61"/>
      <c r="BAL651" s="104"/>
      <c r="BAM651" s="60"/>
      <c r="BAN651" s="61"/>
      <c r="BAO651" s="104"/>
      <c r="BAP651" s="60"/>
      <c r="BAQ651" s="61"/>
      <c r="BAR651" s="104"/>
      <c r="BAS651" s="60"/>
      <c r="BAT651" s="61"/>
      <c r="BAU651" s="104"/>
      <c r="BAV651" s="60"/>
      <c r="BAW651" s="61"/>
      <c r="BAX651" s="104"/>
      <c r="BAY651" s="60"/>
      <c r="BAZ651" s="61"/>
      <c r="BBA651" s="104"/>
      <c r="BBB651" s="60"/>
      <c r="BBC651" s="61"/>
      <c r="BBD651" s="104"/>
      <c r="BBE651" s="60"/>
      <c r="BBF651" s="61"/>
      <c r="BBG651" s="104"/>
      <c r="BBH651" s="60"/>
      <c r="BBI651" s="61"/>
      <c r="BBJ651" s="104"/>
      <c r="BBK651" s="60"/>
      <c r="BBL651" s="61"/>
      <c r="BBM651" s="104"/>
      <c r="BBN651" s="60"/>
      <c r="BBO651" s="61"/>
      <c r="BBP651" s="104"/>
      <c r="BBQ651" s="60"/>
      <c r="BBR651" s="61"/>
      <c r="BBS651" s="104"/>
      <c r="BBT651" s="60"/>
      <c r="BBU651" s="61"/>
      <c r="BBV651" s="104"/>
      <c r="BBW651" s="60"/>
      <c r="BBX651" s="61"/>
      <c r="BBY651" s="104"/>
      <c r="BBZ651" s="60"/>
      <c r="BCA651" s="61"/>
      <c r="BCB651" s="104"/>
      <c r="BCC651" s="60"/>
      <c r="BCD651" s="61"/>
      <c r="BCE651" s="104"/>
      <c r="BCF651" s="60"/>
      <c r="BCG651" s="61"/>
      <c r="BCH651" s="104"/>
      <c r="BCI651" s="60"/>
      <c r="BCJ651" s="61"/>
      <c r="BCK651" s="104"/>
      <c r="BCL651" s="60"/>
      <c r="BCM651" s="61"/>
      <c r="BCN651" s="104"/>
      <c r="BCO651" s="60"/>
      <c r="BCP651" s="61"/>
      <c r="BCQ651" s="104"/>
      <c r="BCR651" s="60"/>
      <c r="BCS651" s="61"/>
      <c r="BCT651" s="104"/>
      <c r="BCU651" s="60"/>
      <c r="BCV651" s="61"/>
      <c r="BCW651" s="104"/>
      <c r="BCX651" s="60"/>
      <c r="BCY651" s="61"/>
      <c r="BCZ651" s="104"/>
      <c r="BDA651" s="60"/>
      <c r="BDB651" s="61"/>
      <c r="BDC651" s="104"/>
      <c r="BDD651" s="60"/>
      <c r="BDE651" s="61"/>
      <c r="BDF651" s="104"/>
      <c r="BDG651" s="60"/>
      <c r="BDH651" s="61"/>
      <c r="BDI651" s="104"/>
      <c r="BDJ651" s="60"/>
      <c r="BDK651" s="61"/>
      <c r="BDL651" s="104"/>
      <c r="BDM651" s="60"/>
      <c r="BDN651" s="61"/>
      <c r="BDO651" s="104"/>
      <c r="BDP651" s="60"/>
      <c r="BDQ651" s="61"/>
      <c r="BDR651" s="104"/>
      <c r="BDS651" s="60"/>
      <c r="BDT651" s="61"/>
      <c r="BDU651" s="104"/>
      <c r="BDV651" s="60"/>
      <c r="BDW651" s="61"/>
      <c r="BDX651" s="104"/>
      <c r="BDY651" s="60"/>
      <c r="BDZ651" s="61"/>
      <c r="BEA651" s="104"/>
      <c r="BEB651" s="60"/>
      <c r="BEC651" s="61"/>
      <c r="BED651" s="104"/>
      <c r="BEE651" s="60"/>
      <c r="BEF651" s="61"/>
      <c r="BEG651" s="104"/>
      <c r="BEH651" s="60"/>
      <c r="BEI651" s="61"/>
      <c r="BEJ651" s="104"/>
      <c r="BEK651" s="60"/>
      <c r="BEL651" s="61"/>
      <c r="BEM651" s="104"/>
      <c r="BEN651" s="60"/>
      <c r="BEO651" s="61"/>
      <c r="BEP651" s="104"/>
      <c r="BEQ651" s="60"/>
      <c r="BER651" s="61"/>
      <c r="BES651" s="104"/>
      <c r="BET651" s="60"/>
      <c r="BEU651" s="61"/>
      <c r="BEV651" s="104"/>
      <c r="BEW651" s="60"/>
      <c r="BEX651" s="61"/>
      <c r="BEY651" s="104"/>
      <c r="BEZ651" s="60"/>
      <c r="BFA651" s="61"/>
      <c r="BFB651" s="104"/>
      <c r="BFC651" s="60"/>
      <c r="BFD651" s="61"/>
      <c r="BFE651" s="104"/>
      <c r="BFF651" s="60"/>
      <c r="BFG651" s="61"/>
      <c r="BFH651" s="104"/>
      <c r="BFI651" s="60"/>
      <c r="BFJ651" s="61"/>
      <c r="BFK651" s="104"/>
      <c r="BFL651" s="60"/>
      <c r="BFM651" s="61"/>
      <c r="BFN651" s="104"/>
      <c r="BFO651" s="60"/>
      <c r="BFP651" s="61"/>
      <c r="BFQ651" s="104"/>
      <c r="BFR651" s="60"/>
      <c r="BFS651" s="61"/>
      <c r="BFT651" s="104"/>
      <c r="BFU651" s="60"/>
      <c r="BFV651" s="61"/>
      <c r="BFW651" s="104"/>
      <c r="BFX651" s="60"/>
      <c r="BFY651" s="61"/>
      <c r="BFZ651" s="104"/>
      <c r="BGA651" s="60"/>
      <c r="BGB651" s="61"/>
      <c r="BGC651" s="104"/>
      <c r="BGD651" s="60"/>
      <c r="BGE651" s="61"/>
      <c r="BGF651" s="104"/>
      <c r="BGG651" s="60"/>
      <c r="BGH651" s="61"/>
      <c r="BGI651" s="104"/>
      <c r="BGJ651" s="60"/>
      <c r="BGK651" s="61"/>
      <c r="BGL651" s="104"/>
      <c r="BGM651" s="60"/>
      <c r="BGN651" s="61"/>
      <c r="BGO651" s="104"/>
      <c r="BGP651" s="60"/>
      <c r="BGQ651" s="61"/>
      <c r="BGR651" s="104"/>
      <c r="BGS651" s="60"/>
      <c r="BGT651" s="61"/>
      <c r="BGU651" s="104"/>
      <c r="BGV651" s="60"/>
      <c r="BGW651" s="61"/>
      <c r="BGX651" s="104"/>
      <c r="BGY651" s="60"/>
      <c r="BGZ651" s="61"/>
      <c r="BHA651" s="104"/>
      <c r="BHB651" s="60"/>
      <c r="BHC651" s="61"/>
      <c r="BHD651" s="104"/>
      <c r="BHE651" s="60"/>
      <c r="BHF651" s="61"/>
      <c r="BHG651" s="104"/>
      <c r="BHH651" s="60"/>
      <c r="BHI651" s="61"/>
      <c r="BHJ651" s="104"/>
      <c r="BHK651" s="60"/>
      <c r="BHL651" s="61"/>
      <c r="BHM651" s="104"/>
      <c r="BHN651" s="60"/>
      <c r="BHO651" s="61"/>
      <c r="BHP651" s="104"/>
      <c r="BHQ651" s="60"/>
      <c r="BHR651" s="61"/>
      <c r="BHS651" s="104"/>
      <c r="BHT651" s="60"/>
      <c r="BHU651" s="61"/>
      <c r="BHV651" s="104"/>
      <c r="BHW651" s="60"/>
      <c r="BHX651" s="61"/>
      <c r="BHY651" s="104"/>
      <c r="BHZ651" s="60"/>
      <c r="BIA651" s="61"/>
      <c r="BIB651" s="104"/>
      <c r="BIC651" s="60"/>
      <c r="BID651" s="61"/>
      <c r="BIE651" s="104"/>
      <c r="BIF651" s="60"/>
      <c r="BIG651" s="61"/>
      <c r="BIH651" s="104"/>
      <c r="BII651" s="60"/>
      <c r="BIJ651" s="61"/>
      <c r="BIK651" s="104"/>
      <c r="BIL651" s="60"/>
      <c r="BIM651" s="61"/>
      <c r="BIN651" s="104"/>
      <c r="BIO651" s="60"/>
      <c r="BIP651" s="61"/>
      <c r="BIQ651" s="104"/>
      <c r="BIR651" s="60"/>
      <c r="BIS651" s="61"/>
      <c r="BIT651" s="104"/>
      <c r="BIU651" s="60"/>
      <c r="BIV651" s="61"/>
      <c r="BIW651" s="104"/>
      <c r="BIX651" s="60"/>
      <c r="BIY651" s="61"/>
      <c r="BIZ651" s="104"/>
      <c r="BJA651" s="60"/>
      <c r="BJB651" s="61"/>
      <c r="BJC651" s="104"/>
      <c r="BJD651" s="60"/>
      <c r="BJE651" s="61"/>
      <c r="BJF651" s="104"/>
      <c r="BJG651" s="60"/>
      <c r="BJH651" s="61"/>
      <c r="BJI651" s="104"/>
      <c r="BJJ651" s="60"/>
      <c r="BJK651" s="61"/>
      <c r="BJL651" s="104"/>
      <c r="BJM651" s="60"/>
      <c r="BJN651" s="61"/>
      <c r="BJO651" s="104"/>
      <c r="BJP651" s="60"/>
      <c r="BJQ651" s="61"/>
      <c r="BJR651" s="104"/>
      <c r="BJS651" s="60"/>
      <c r="BJT651" s="61"/>
      <c r="BJU651" s="104"/>
      <c r="BJV651" s="60"/>
      <c r="BJW651" s="61"/>
      <c r="BJX651" s="104"/>
      <c r="BJY651" s="60"/>
      <c r="BJZ651" s="61"/>
      <c r="BKA651" s="104"/>
      <c r="BKB651" s="60"/>
      <c r="BKC651" s="61"/>
      <c r="BKD651" s="104"/>
      <c r="BKE651" s="60"/>
      <c r="BKF651" s="61"/>
      <c r="BKG651" s="104"/>
      <c r="BKH651" s="60"/>
      <c r="BKI651" s="61"/>
      <c r="BKJ651" s="104"/>
      <c r="BKK651" s="60"/>
      <c r="BKL651" s="61"/>
      <c r="BKM651" s="104"/>
      <c r="BKN651" s="60"/>
      <c r="BKO651" s="61"/>
      <c r="BKP651" s="104"/>
      <c r="BKQ651" s="60"/>
      <c r="BKR651" s="61"/>
      <c r="BKS651" s="104"/>
      <c r="BKT651" s="60"/>
      <c r="BKU651" s="61"/>
      <c r="BKV651" s="104"/>
      <c r="BKW651" s="60"/>
      <c r="BKX651" s="61"/>
      <c r="BKY651" s="104"/>
      <c r="BKZ651" s="60"/>
      <c r="BLA651" s="61"/>
      <c r="BLB651" s="104"/>
      <c r="BLC651" s="60"/>
      <c r="BLD651" s="61"/>
      <c r="BLE651" s="104"/>
      <c r="BLF651" s="60"/>
      <c r="BLG651" s="61"/>
      <c r="BLH651" s="104"/>
      <c r="BLI651" s="60"/>
      <c r="BLJ651" s="61"/>
      <c r="BLK651" s="104"/>
      <c r="BLL651" s="60"/>
      <c r="BLM651" s="61"/>
      <c r="BLN651" s="104"/>
      <c r="BLO651" s="60"/>
      <c r="BLP651" s="61"/>
      <c r="BLQ651" s="104"/>
      <c r="BLR651" s="60"/>
      <c r="BLS651" s="61"/>
      <c r="BLT651" s="104"/>
      <c r="BLU651" s="60"/>
      <c r="BLV651" s="61"/>
      <c r="BLW651" s="104"/>
      <c r="BLX651" s="60"/>
      <c r="BLY651" s="61"/>
      <c r="BLZ651" s="104"/>
      <c r="BMA651" s="60"/>
      <c r="BMB651" s="61"/>
      <c r="BMC651" s="104"/>
      <c r="BMD651" s="60"/>
      <c r="BME651" s="61"/>
      <c r="BMF651" s="104"/>
      <c r="BMG651" s="60"/>
      <c r="BMH651" s="61"/>
      <c r="BMI651" s="104"/>
      <c r="BMJ651" s="60"/>
      <c r="BMK651" s="61"/>
      <c r="BML651" s="104"/>
      <c r="BMM651" s="60"/>
      <c r="BMN651" s="61"/>
      <c r="BMO651" s="104"/>
      <c r="BMP651" s="60"/>
      <c r="BMQ651" s="61"/>
      <c r="BMR651" s="104"/>
      <c r="BMS651" s="60"/>
      <c r="BMT651" s="61"/>
      <c r="BMU651" s="104"/>
      <c r="BMV651" s="60"/>
      <c r="BMW651" s="61"/>
      <c r="BMX651" s="104"/>
      <c r="BMY651" s="60"/>
      <c r="BMZ651" s="61"/>
      <c r="BNA651" s="104"/>
      <c r="BNB651" s="60"/>
      <c r="BNC651" s="61"/>
      <c r="BND651" s="104"/>
      <c r="BNE651" s="60"/>
      <c r="BNF651" s="61"/>
      <c r="BNG651" s="104"/>
      <c r="BNH651" s="60"/>
      <c r="BNI651" s="61"/>
      <c r="BNJ651" s="104"/>
      <c r="BNK651" s="60"/>
      <c r="BNL651" s="61"/>
      <c r="BNM651" s="104"/>
      <c r="BNN651" s="60"/>
      <c r="BNO651" s="61"/>
      <c r="BNP651" s="104"/>
      <c r="BNQ651" s="60"/>
      <c r="BNR651" s="61"/>
      <c r="BNS651" s="104"/>
      <c r="BNT651" s="60"/>
      <c r="BNU651" s="61"/>
      <c r="BNV651" s="104"/>
      <c r="BNW651" s="60"/>
      <c r="BNX651" s="61"/>
      <c r="BNY651" s="104"/>
      <c r="BNZ651" s="60"/>
      <c r="BOA651" s="61"/>
      <c r="BOB651" s="104"/>
      <c r="BOC651" s="60"/>
      <c r="BOD651" s="61"/>
      <c r="BOE651" s="104"/>
      <c r="BOF651" s="60"/>
      <c r="BOG651" s="61"/>
      <c r="BOH651" s="104"/>
      <c r="BOI651" s="60"/>
      <c r="BOJ651" s="61"/>
      <c r="BOK651" s="104"/>
      <c r="BOL651" s="60"/>
      <c r="BOM651" s="61"/>
      <c r="BON651" s="104"/>
      <c r="BOO651" s="60"/>
      <c r="BOP651" s="61"/>
      <c r="BOQ651" s="104"/>
      <c r="BOR651" s="60"/>
      <c r="BOS651" s="61"/>
      <c r="BOT651" s="104"/>
      <c r="BOU651" s="60"/>
      <c r="BOV651" s="61"/>
      <c r="BOW651" s="104"/>
      <c r="BOX651" s="60"/>
      <c r="BOY651" s="61"/>
      <c r="BOZ651" s="104"/>
      <c r="BPA651" s="60"/>
      <c r="BPB651" s="61"/>
      <c r="BPC651" s="104"/>
      <c r="BPD651" s="60"/>
      <c r="BPE651" s="61"/>
      <c r="BPF651" s="104"/>
      <c r="BPG651" s="60"/>
      <c r="BPH651" s="61"/>
      <c r="BPI651" s="104"/>
      <c r="BPJ651" s="60"/>
      <c r="BPK651" s="61"/>
      <c r="BPL651" s="104"/>
      <c r="BPM651" s="60"/>
      <c r="BPN651" s="61"/>
      <c r="BPO651" s="104"/>
      <c r="BPP651" s="60"/>
      <c r="BPQ651" s="61"/>
      <c r="BPR651" s="104"/>
      <c r="BPS651" s="60"/>
      <c r="BPT651" s="61"/>
      <c r="BPU651" s="104"/>
      <c r="BPV651" s="60"/>
      <c r="BPW651" s="61"/>
      <c r="BPX651" s="104"/>
      <c r="BPY651" s="60"/>
      <c r="BPZ651" s="61"/>
      <c r="BQA651" s="104"/>
      <c r="BQB651" s="60"/>
      <c r="BQC651" s="61"/>
      <c r="BQD651" s="104"/>
      <c r="BQE651" s="60"/>
      <c r="BQF651" s="61"/>
      <c r="BQG651" s="104"/>
      <c r="BQH651" s="60"/>
      <c r="BQI651" s="61"/>
      <c r="BQJ651" s="104"/>
      <c r="BQK651" s="60"/>
      <c r="BQL651" s="61"/>
      <c r="BQM651" s="104"/>
      <c r="BQN651" s="60"/>
      <c r="BQO651" s="61"/>
      <c r="BQP651" s="104"/>
      <c r="BQQ651" s="60"/>
      <c r="BQR651" s="61"/>
      <c r="BQS651" s="104"/>
      <c r="BQT651" s="60"/>
      <c r="BQU651" s="61"/>
      <c r="BQV651" s="104"/>
      <c r="BQW651" s="60"/>
      <c r="BQX651" s="61"/>
      <c r="BQY651" s="104"/>
      <c r="BQZ651" s="60"/>
      <c r="BRA651" s="61"/>
      <c r="BRB651" s="104"/>
      <c r="BRC651" s="60"/>
      <c r="BRD651" s="61"/>
      <c r="BRE651" s="104"/>
      <c r="BRF651" s="60"/>
      <c r="BRG651" s="61"/>
      <c r="BRH651" s="104"/>
      <c r="BRI651" s="60"/>
      <c r="BRJ651" s="61"/>
      <c r="BRK651" s="104"/>
      <c r="BRL651" s="60"/>
      <c r="BRM651" s="61"/>
      <c r="BRN651" s="104"/>
      <c r="BRO651" s="60"/>
      <c r="BRP651" s="61"/>
      <c r="BRQ651" s="104"/>
      <c r="BRR651" s="60"/>
      <c r="BRS651" s="61"/>
      <c r="BRT651" s="104"/>
      <c r="BRU651" s="60"/>
      <c r="BRV651" s="61"/>
      <c r="BRW651" s="104"/>
      <c r="BRX651" s="60"/>
      <c r="BRY651" s="61"/>
      <c r="BRZ651" s="104"/>
      <c r="BSA651" s="60"/>
      <c r="BSB651" s="61"/>
      <c r="BSC651" s="104"/>
      <c r="BSD651" s="60"/>
      <c r="BSE651" s="61"/>
      <c r="BSF651" s="104"/>
      <c r="BSG651" s="60"/>
      <c r="BSH651" s="61"/>
      <c r="BSI651" s="104"/>
      <c r="BSJ651" s="60"/>
      <c r="BSK651" s="61"/>
      <c r="BSL651" s="104"/>
      <c r="BSM651" s="60"/>
      <c r="BSN651" s="61"/>
      <c r="BSO651" s="104"/>
      <c r="BSP651" s="60"/>
      <c r="BSQ651" s="61"/>
      <c r="BSR651" s="104"/>
      <c r="BSS651" s="60"/>
      <c r="BST651" s="61"/>
      <c r="BSU651" s="104"/>
      <c r="BSV651" s="60"/>
      <c r="BSW651" s="61"/>
      <c r="BSX651" s="104"/>
      <c r="BSY651" s="60"/>
      <c r="BSZ651" s="61"/>
      <c r="BTA651" s="104"/>
      <c r="BTB651" s="60"/>
      <c r="BTC651" s="61"/>
      <c r="BTD651" s="104"/>
      <c r="BTE651" s="60"/>
      <c r="BTF651" s="61"/>
      <c r="BTG651" s="104"/>
      <c r="BTH651" s="60"/>
      <c r="BTI651" s="61"/>
      <c r="BTJ651" s="104"/>
      <c r="BTK651" s="60"/>
      <c r="BTL651" s="61"/>
      <c r="BTM651" s="104"/>
      <c r="BTN651" s="60"/>
      <c r="BTO651" s="61"/>
      <c r="BTP651" s="104"/>
      <c r="BTQ651" s="60"/>
      <c r="BTR651" s="61"/>
      <c r="BTS651" s="104"/>
      <c r="BTT651" s="60"/>
      <c r="BTU651" s="61"/>
      <c r="BTV651" s="104"/>
      <c r="BTW651" s="60"/>
      <c r="BTX651" s="61"/>
      <c r="BTY651" s="104"/>
      <c r="BTZ651" s="60"/>
      <c r="BUA651" s="61"/>
      <c r="BUB651" s="104"/>
      <c r="BUC651" s="60"/>
      <c r="BUD651" s="61"/>
      <c r="BUE651" s="104"/>
      <c r="BUF651" s="60"/>
      <c r="BUG651" s="61"/>
      <c r="BUH651" s="104"/>
      <c r="BUI651" s="60"/>
      <c r="BUJ651" s="61"/>
      <c r="BUK651" s="104"/>
      <c r="BUL651" s="60"/>
      <c r="BUM651" s="61"/>
      <c r="BUN651" s="104"/>
      <c r="BUO651" s="60"/>
      <c r="BUP651" s="61"/>
      <c r="BUQ651" s="104"/>
      <c r="BUR651" s="60"/>
      <c r="BUS651" s="61"/>
      <c r="BUT651" s="104"/>
      <c r="BUU651" s="60"/>
      <c r="BUV651" s="61"/>
      <c r="BUW651" s="104"/>
      <c r="BUX651" s="60"/>
      <c r="BUY651" s="61"/>
      <c r="BUZ651" s="104"/>
      <c r="BVA651" s="60"/>
      <c r="BVB651" s="61"/>
      <c r="BVC651" s="104"/>
      <c r="BVD651" s="60"/>
      <c r="BVE651" s="61"/>
      <c r="BVF651" s="104"/>
      <c r="BVG651" s="60"/>
      <c r="BVH651" s="61"/>
      <c r="BVI651" s="104"/>
      <c r="BVJ651" s="60"/>
      <c r="BVK651" s="61"/>
      <c r="BVL651" s="104"/>
      <c r="BVM651" s="60"/>
      <c r="BVN651" s="61"/>
      <c r="BVO651" s="104"/>
      <c r="BVP651" s="60"/>
      <c r="BVQ651" s="61"/>
      <c r="BVR651" s="104"/>
      <c r="BVS651" s="60"/>
      <c r="BVT651" s="61"/>
      <c r="BVU651" s="104"/>
      <c r="BVV651" s="60"/>
      <c r="BVW651" s="61"/>
      <c r="BVX651" s="104"/>
      <c r="BVY651" s="60"/>
      <c r="BVZ651" s="61"/>
      <c r="BWA651" s="104"/>
      <c r="BWB651" s="60"/>
      <c r="BWC651" s="61"/>
      <c r="BWD651" s="104"/>
      <c r="BWE651" s="60"/>
      <c r="BWF651" s="61"/>
      <c r="BWG651" s="104"/>
      <c r="BWH651" s="60"/>
      <c r="BWI651" s="61"/>
      <c r="BWJ651" s="104"/>
      <c r="BWK651" s="60"/>
      <c r="BWL651" s="61"/>
      <c r="BWM651" s="104"/>
      <c r="BWN651" s="60"/>
      <c r="BWO651" s="61"/>
      <c r="BWP651" s="104"/>
      <c r="BWQ651" s="60"/>
      <c r="BWR651" s="61"/>
      <c r="BWS651" s="104"/>
      <c r="BWT651" s="60"/>
      <c r="BWU651" s="61"/>
      <c r="BWV651" s="104"/>
      <c r="BWW651" s="60"/>
      <c r="BWX651" s="61"/>
      <c r="BWY651" s="104"/>
      <c r="BWZ651" s="60"/>
      <c r="BXA651" s="61"/>
      <c r="BXB651" s="104"/>
      <c r="BXC651" s="60"/>
      <c r="BXD651" s="61"/>
      <c r="BXE651" s="104"/>
      <c r="BXF651" s="60"/>
      <c r="BXG651" s="61"/>
      <c r="BXH651" s="104"/>
      <c r="BXI651" s="60"/>
      <c r="BXJ651" s="61"/>
      <c r="BXK651" s="104"/>
      <c r="BXL651" s="60"/>
      <c r="BXM651" s="61"/>
      <c r="BXN651" s="104"/>
      <c r="BXO651" s="60"/>
      <c r="BXP651" s="61"/>
      <c r="BXQ651" s="104"/>
      <c r="BXR651" s="60"/>
      <c r="BXS651" s="61"/>
      <c r="BXT651" s="104"/>
      <c r="BXU651" s="60"/>
      <c r="BXV651" s="61"/>
      <c r="BXW651" s="104"/>
      <c r="BXX651" s="60"/>
      <c r="BXY651" s="61"/>
      <c r="BXZ651" s="104"/>
      <c r="BYA651" s="60"/>
      <c r="BYB651" s="61"/>
      <c r="BYC651" s="104"/>
      <c r="BYD651" s="60"/>
      <c r="BYE651" s="61"/>
      <c r="BYF651" s="104"/>
      <c r="BYG651" s="60"/>
      <c r="BYH651" s="61"/>
      <c r="BYI651" s="104"/>
      <c r="BYJ651" s="60"/>
      <c r="BYK651" s="61"/>
      <c r="BYL651" s="104"/>
      <c r="BYM651" s="60"/>
      <c r="BYN651" s="61"/>
      <c r="BYO651" s="104"/>
      <c r="BYP651" s="60"/>
      <c r="BYQ651" s="61"/>
      <c r="BYR651" s="104"/>
      <c r="BYS651" s="60"/>
      <c r="BYT651" s="61"/>
      <c r="BYU651" s="104"/>
      <c r="BYV651" s="60"/>
      <c r="BYW651" s="61"/>
      <c r="BYX651" s="104"/>
      <c r="BYY651" s="60"/>
      <c r="BYZ651" s="61"/>
      <c r="BZA651" s="104"/>
      <c r="BZB651" s="60"/>
      <c r="BZC651" s="61"/>
      <c r="BZD651" s="104"/>
      <c r="BZE651" s="60"/>
      <c r="BZF651" s="61"/>
      <c r="BZG651" s="104"/>
      <c r="BZH651" s="60"/>
      <c r="BZI651" s="61"/>
      <c r="BZJ651" s="104"/>
      <c r="BZK651" s="60"/>
      <c r="BZL651" s="61"/>
      <c r="BZM651" s="104"/>
      <c r="BZN651" s="60"/>
      <c r="BZO651" s="61"/>
      <c r="BZP651" s="104"/>
      <c r="BZQ651" s="60"/>
      <c r="BZR651" s="61"/>
      <c r="BZS651" s="104"/>
      <c r="BZT651" s="60"/>
      <c r="BZU651" s="61"/>
      <c r="BZV651" s="104"/>
      <c r="BZW651" s="60"/>
      <c r="BZX651" s="61"/>
      <c r="BZY651" s="104"/>
      <c r="BZZ651" s="60"/>
      <c r="CAA651" s="61"/>
      <c r="CAB651" s="104"/>
      <c r="CAC651" s="60"/>
      <c r="CAD651" s="61"/>
      <c r="CAE651" s="104"/>
      <c r="CAF651" s="60"/>
      <c r="CAG651" s="61"/>
      <c r="CAH651" s="104"/>
      <c r="CAI651" s="60"/>
      <c r="CAJ651" s="61"/>
      <c r="CAK651" s="104"/>
      <c r="CAL651" s="60"/>
      <c r="CAM651" s="61"/>
      <c r="CAN651" s="104"/>
      <c r="CAO651" s="60"/>
      <c r="CAP651" s="61"/>
      <c r="CAQ651" s="104"/>
      <c r="CAR651" s="60"/>
      <c r="CAS651" s="61"/>
      <c r="CAT651" s="104"/>
      <c r="CAU651" s="60"/>
      <c r="CAV651" s="61"/>
      <c r="CAW651" s="104"/>
      <c r="CAX651" s="60"/>
      <c r="CAY651" s="61"/>
      <c r="CAZ651" s="104"/>
      <c r="CBA651" s="60"/>
      <c r="CBB651" s="61"/>
      <c r="CBC651" s="104"/>
      <c r="CBD651" s="60"/>
      <c r="CBE651" s="61"/>
      <c r="CBF651" s="104"/>
      <c r="CBG651" s="60"/>
      <c r="CBH651" s="61"/>
      <c r="CBI651" s="104"/>
      <c r="CBJ651" s="60"/>
      <c r="CBK651" s="61"/>
      <c r="CBL651" s="104"/>
      <c r="CBM651" s="60"/>
      <c r="CBN651" s="61"/>
      <c r="CBO651" s="104"/>
      <c r="CBP651" s="60"/>
      <c r="CBQ651" s="61"/>
      <c r="CBR651" s="104"/>
      <c r="CBS651" s="60"/>
      <c r="CBT651" s="61"/>
      <c r="CBU651" s="104"/>
      <c r="CBV651" s="60"/>
      <c r="CBW651" s="61"/>
      <c r="CBX651" s="104"/>
      <c r="CBY651" s="60"/>
      <c r="CBZ651" s="61"/>
      <c r="CCA651" s="104"/>
      <c r="CCB651" s="60"/>
      <c r="CCC651" s="61"/>
      <c r="CCD651" s="104"/>
      <c r="CCE651" s="60"/>
      <c r="CCF651" s="61"/>
      <c r="CCG651" s="104"/>
      <c r="CCH651" s="60"/>
      <c r="CCI651" s="61"/>
      <c r="CCJ651" s="104"/>
      <c r="CCK651" s="60"/>
      <c r="CCL651" s="61"/>
      <c r="CCM651" s="104"/>
      <c r="CCN651" s="60"/>
      <c r="CCO651" s="61"/>
      <c r="CCP651" s="104"/>
      <c r="CCQ651" s="60"/>
      <c r="CCR651" s="61"/>
      <c r="CCS651" s="104"/>
      <c r="CCT651" s="60"/>
      <c r="CCU651" s="61"/>
      <c r="CCV651" s="104"/>
      <c r="CCW651" s="60"/>
      <c r="CCX651" s="61"/>
      <c r="CCY651" s="104"/>
      <c r="CCZ651" s="60"/>
      <c r="CDA651" s="61"/>
      <c r="CDB651" s="104"/>
      <c r="CDC651" s="60"/>
      <c r="CDD651" s="61"/>
      <c r="CDE651" s="104"/>
      <c r="CDF651" s="60"/>
      <c r="CDG651" s="61"/>
      <c r="CDH651" s="104"/>
      <c r="CDI651" s="60"/>
      <c r="CDJ651" s="61"/>
      <c r="CDK651" s="104"/>
      <c r="CDL651" s="60"/>
      <c r="CDM651" s="61"/>
      <c r="CDN651" s="104"/>
      <c r="CDO651" s="60"/>
      <c r="CDP651" s="61"/>
      <c r="CDQ651" s="104"/>
      <c r="CDR651" s="60"/>
      <c r="CDS651" s="61"/>
      <c r="CDT651" s="104"/>
      <c r="CDU651" s="60"/>
      <c r="CDV651" s="61"/>
      <c r="CDW651" s="104"/>
      <c r="CDX651" s="60"/>
      <c r="CDY651" s="61"/>
      <c r="CDZ651" s="104"/>
      <c r="CEA651" s="60"/>
      <c r="CEB651" s="61"/>
      <c r="CEC651" s="104"/>
      <c r="CED651" s="60"/>
      <c r="CEE651" s="61"/>
      <c r="CEF651" s="104"/>
      <c r="CEG651" s="60"/>
      <c r="CEH651" s="61"/>
      <c r="CEI651" s="104"/>
      <c r="CEJ651" s="60"/>
      <c r="CEK651" s="61"/>
      <c r="CEL651" s="104"/>
      <c r="CEM651" s="60"/>
      <c r="CEN651" s="61"/>
      <c r="CEO651" s="104"/>
      <c r="CEP651" s="60"/>
      <c r="CEQ651" s="61"/>
      <c r="CER651" s="104"/>
      <c r="CES651" s="60"/>
      <c r="CET651" s="61"/>
      <c r="CEU651" s="104"/>
      <c r="CEV651" s="60"/>
      <c r="CEW651" s="61"/>
      <c r="CEX651" s="104"/>
      <c r="CEY651" s="60"/>
      <c r="CEZ651" s="61"/>
      <c r="CFA651" s="104"/>
      <c r="CFB651" s="60"/>
      <c r="CFC651" s="61"/>
      <c r="CFD651" s="104"/>
      <c r="CFE651" s="60"/>
      <c r="CFF651" s="61"/>
      <c r="CFG651" s="104"/>
      <c r="CFH651" s="60"/>
      <c r="CFI651" s="61"/>
      <c r="CFJ651" s="104"/>
      <c r="CFK651" s="60"/>
      <c r="CFL651" s="61"/>
      <c r="CFM651" s="104"/>
      <c r="CFN651" s="60"/>
      <c r="CFO651" s="61"/>
      <c r="CFP651" s="104"/>
      <c r="CFQ651" s="60"/>
      <c r="CFR651" s="61"/>
      <c r="CFS651" s="104"/>
      <c r="CFT651" s="60"/>
      <c r="CFU651" s="61"/>
      <c r="CFV651" s="104"/>
      <c r="CFW651" s="60"/>
      <c r="CFX651" s="61"/>
      <c r="CFY651" s="104"/>
      <c r="CFZ651" s="60"/>
      <c r="CGA651" s="61"/>
      <c r="CGB651" s="104"/>
      <c r="CGC651" s="60"/>
      <c r="CGD651" s="61"/>
      <c r="CGE651" s="104"/>
      <c r="CGF651" s="60"/>
      <c r="CGG651" s="61"/>
      <c r="CGH651" s="104"/>
      <c r="CGI651" s="60"/>
      <c r="CGJ651" s="61"/>
      <c r="CGK651" s="104"/>
      <c r="CGL651" s="60"/>
      <c r="CGM651" s="61"/>
      <c r="CGN651" s="104"/>
      <c r="CGO651" s="60"/>
      <c r="CGP651" s="61"/>
      <c r="CGQ651" s="104"/>
      <c r="CGR651" s="60"/>
      <c r="CGS651" s="61"/>
      <c r="CGT651" s="104"/>
      <c r="CGU651" s="60"/>
      <c r="CGV651" s="61"/>
      <c r="CGW651" s="104"/>
      <c r="CGX651" s="60"/>
      <c r="CGY651" s="61"/>
      <c r="CGZ651" s="104"/>
      <c r="CHA651" s="60"/>
      <c r="CHB651" s="61"/>
      <c r="CHC651" s="104"/>
      <c r="CHD651" s="60"/>
      <c r="CHE651" s="61"/>
      <c r="CHF651" s="104"/>
      <c r="CHG651" s="60"/>
      <c r="CHH651" s="61"/>
      <c r="CHI651" s="104"/>
      <c r="CHJ651" s="60"/>
      <c r="CHK651" s="61"/>
      <c r="CHL651" s="104"/>
      <c r="CHM651" s="60"/>
      <c r="CHN651" s="61"/>
      <c r="CHO651" s="104"/>
      <c r="CHP651" s="60"/>
      <c r="CHQ651" s="61"/>
      <c r="CHR651" s="104"/>
      <c r="CHS651" s="60"/>
      <c r="CHT651" s="61"/>
      <c r="CHU651" s="104"/>
      <c r="CHV651" s="60"/>
      <c r="CHW651" s="61"/>
      <c r="CHX651" s="104"/>
      <c r="CHY651" s="60"/>
      <c r="CHZ651" s="61"/>
      <c r="CIA651" s="104"/>
      <c r="CIB651" s="60"/>
      <c r="CIC651" s="61"/>
      <c r="CID651" s="104"/>
      <c r="CIE651" s="60"/>
      <c r="CIF651" s="61"/>
      <c r="CIG651" s="104"/>
      <c r="CIH651" s="60"/>
      <c r="CII651" s="61"/>
      <c r="CIJ651" s="104"/>
      <c r="CIK651" s="60"/>
      <c r="CIL651" s="61"/>
      <c r="CIM651" s="104"/>
      <c r="CIN651" s="60"/>
      <c r="CIO651" s="61"/>
      <c r="CIP651" s="104"/>
      <c r="CIQ651" s="60"/>
      <c r="CIR651" s="61"/>
      <c r="CIS651" s="104"/>
      <c r="CIT651" s="60"/>
      <c r="CIU651" s="61"/>
      <c r="CIV651" s="104"/>
      <c r="CIW651" s="60"/>
      <c r="CIX651" s="61"/>
      <c r="CIY651" s="104"/>
      <c r="CIZ651" s="60"/>
      <c r="CJA651" s="61"/>
      <c r="CJB651" s="104"/>
      <c r="CJC651" s="60"/>
      <c r="CJD651" s="61"/>
      <c r="CJE651" s="104"/>
      <c r="CJF651" s="60"/>
      <c r="CJG651" s="61"/>
      <c r="CJH651" s="104"/>
      <c r="CJI651" s="60"/>
      <c r="CJJ651" s="61"/>
      <c r="CJK651" s="104"/>
      <c r="CJL651" s="60"/>
      <c r="CJM651" s="61"/>
      <c r="CJN651" s="104"/>
      <c r="CJO651" s="60"/>
      <c r="CJP651" s="61"/>
      <c r="CJQ651" s="104"/>
      <c r="CJR651" s="60"/>
      <c r="CJS651" s="61"/>
      <c r="CJT651" s="104"/>
      <c r="CJU651" s="60"/>
      <c r="CJV651" s="61"/>
      <c r="CJW651" s="104"/>
      <c r="CJX651" s="60"/>
      <c r="CJY651" s="61"/>
      <c r="CJZ651" s="104"/>
      <c r="CKA651" s="60"/>
      <c r="CKB651" s="61"/>
      <c r="CKC651" s="104"/>
      <c r="CKD651" s="60"/>
      <c r="CKE651" s="61"/>
      <c r="CKF651" s="104"/>
      <c r="CKG651" s="60"/>
      <c r="CKH651" s="61"/>
      <c r="CKI651" s="104"/>
      <c r="CKJ651" s="60"/>
      <c r="CKK651" s="61"/>
      <c r="CKL651" s="104"/>
      <c r="CKM651" s="60"/>
      <c r="CKN651" s="61"/>
      <c r="CKO651" s="104"/>
      <c r="CKP651" s="60"/>
      <c r="CKQ651" s="61"/>
      <c r="CKR651" s="104"/>
      <c r="CKS651" s="60"/>
      <c r="CKT651" s="61"/>
      <c r="CKU651" s="104"/>
      <c r="CKV651" s="60"/>
      <c r="CKW651" s="61"/>
      <c r="CKX651" s="104"/>
      <c r="CKY651" s="60"/>
      <c r="CKZ651" s="61"/>
      <c r="CLA651" s="104"/>
      <c r="CLB651" s="60"/>
      <c r="CLC651" s="61"/>
      <c r="CLD651" s="104"/>
      <c r="CLE651" s="60"/>
      <c r="CLF651" s="61"/>
      <c r="CLG651" s="104"/>
      <c r="CLH651" s="60"/>
      <c r="CLI651" s="61"/>
      <c r="CLJ651" s="104"/>
      <c r="CLK651" s="60"/>
      <c r="CLL651" s="61"/>
      <c r="CLM651" s="104"/>
      <c r="CLN651" s="60"/>
      <c r="CLO651" s="61"/>
      <c r="CLP651" s="104"/>
      <c r="CLQ651" s="60"/>
      <c r="CLR651" s="61"/>
      <c r="CLS651" s="104"/>
      <c r="CLT651" s="60"/>
      <c r="CLU651" s="61"/>
      <c r="CLV651" s="104"/>
      <c r="CLW651" s="60"/>
      <c r="CLX651" s="61"/>
      <c r="CLY651" s="104"/>
      <c r="CLZ651" s="60"/>
      <c r="CMA651" s="61"/>
      <c r="CMB651" s="104"/>
      <c r="CMC651" s="60"/>
      <c r="CMD651" s="61"/>
      <c r="CME651" s="104"/>
      <c r="CMF651" s="60"/>
      <c r="CMG651" s="61"/>
      <c r="CMH651" s="104"/>
      <c r="CMI651" s="60"/>
      <c r="CMJ651" s="61"/>
      <c r="CMK651" s="104"/>
      <c r="CML651" s="60"/>
      <c r="CMM651" s="61"/>
      <c r="CMN651" s="104"/>
      <c r="CMO651" s="60"/>
      <c r="CMP651" s="61"/>
      <c r="CMQ651" s="104"/>
      <c r="CMR651" s="60"/>
      <c r="CMS651" s="61"/>
      <c r="CMT651" s="104"/>
      <c r="CMU651" s="60"/>
      <c r="CMV651" s="61"/>
      <c r="CMW651" s="104"/>
      <c r="CMX651" s="60"/>
      <c r="CMY651" s="61"/>
      <c r="CMZ651" s="104"/>
      <c r="CNA651" s="60"/>
      <c r="CNB651" s="61"/>
      <c r="CNC651" s="104"/>
      <c r="CND651" s="60"/>
      <c r="CNE651" s="61"/>
      <c r="CNF651" s="104"/>
      <c r="CNG651" s="60"/>
      <c r="CNH651" s="61"/>
      <c r="CNI651" s="104"/>
      <c r="CNJ651" s="60"/>
      <c r="CNK651" s="61"/>
      <c r="CNL651" s="104"/>
      <c r="CNM651" s="60"/>
      <c r="CNN651" s="61"/>
      <c r="CNO651" s="104"/>
      <c r="CNP651" s="60"/>
      <c r="CNQ651" s="61"/>
      <c r="CNR651" s="104"/>
      <c r="CNS651" s="60"/>
      <c r="CNT651" s="61"/>
      <c r="CNU651" s="104"/>
      <c r="CNV651" s="60"/>
      <c r="CNW651" s="61"/>
      <c r="CNX651" s="104"/>
      <c r="CNY651" s="60"/>
      <c r="CNZ651" s="61"/>
      <c r="COA651" s="104"/>
      <c r="COB651" s="60"/>
      <c r="COC651" s="61"/>
      <c r="COD651" s="104"/>
      <c r="COE651" s="60"/>
      <c r="COF651" s="61"/>
      <c r="COG651" s="104"/>
      <c r="COH651" s="60"/>
      <c r="COI651" s="61"/>
      <c r="COJ651" s="104"/>
      <c r="COK651" s="60"/>
      <c r="COL651" s="61"/>
      <c r="COM651" s="104"/>
      <c r="CON651" s="60"/>
      <c r="COO651" s="61"/>
      <c r="COP651" s="104"/>
      <c r="COQ651" s="60"/>
      <c r="COR651" s="61"/>
      <c r="COS651" s="104"/>
      <c r="COT651" s="60"/>
      <c r="COU651" s="61"/>
      <c r="COV651" s="104"/>
      <c r="COW651" s="60"/>
      <c r="COX651" s="61"/>
      <c r="COY651" s="104"/>
      <c r="COZ651" s="60"/>
      <c r="CPA651" s="61"/>
      <c r="CPB651" s="104"/>
      <c r="CPC651" s="60"/>
      <c r="CPD651" s="61"/>
      <c r="CPE651" s="104"/>
      <c r="CPF651" s="60"/>
      <c r="CPG651" s="61"/>
      <c r="CPH651" s="104"/>
      <c r="CPI651" s="60"/>
      <c r="CPJ651" s="61"/>
      <c r="CPK651" s="104"/>
      <c r="CPL651" s="60"/>
      <c r="CPM651" s="61"/>
      <c r="CPN651" s="104"/>
      <c r="CPO651" s="60"/>
      <c r="CPP651" s="61"/>
      <c r="CPQ651" s="104"/>
      <c r="CPR651" s="60"/>
      <c r="CPS651" s="61"/>
      <c r="CPT651" s="104"/>
      <c r="CPU651" s="60"/>
      <c r="CPV651" s="61"/>
      <c r="CPW651" s="104"/>
      <c r="CPX651" s="60"/>
      <c r="CPY651" s="61"/>
      <c r="CPZ651" s="104"/>
      <c r="CQA651" s="60"/>
      <c r="CQB651" s="61"/>
      <c r="CQC651" s="104"/>
      <c r="CQD651" s="60"/>
      <c r="CQE651" s="61"/>
      <c r="CQF651" s="104"/>
      <c r="CQG651" s="60"/>
      <c r="CQH651" s="61"/>
      <c r="CQI651" s="104"/>
      <c r="CQJ651" s="60"/>
      <c r="CQK651" s="61"/>
      <c r="CQL651" s="104"/>
      <c r="CQM651" s="60"/>
      <c r="CQN651" s="61"/>
      <c r="CQO651" s="104"/>
      <c r="CQP651" s="60"/>
      <c r="CQQ651" s="61"/>
      <c r="CQR651" s="104"/>
      <c r="CQS651" s="60"/>
      <c r="CQT651" s="61"/>
      <c r="CQU651" s="104"/>
      <c r="CQV651" s="60"/>
      <c r="CQW651" s="61"/>
      <c r="CQX651" s="104"/>
      <c r="CQY651" s="60"/>
      <c r="CQZ651" s="61"/>
      <c r="CRA651" s="104"/>
      <c r="CRB651" s="60"/>
      <c r="CRC651" s="61"/>
      <c r="CRD651" s="104"/>
      <c r="CRE651" s="60"/>
      <c r="CRF651" s="61"/>
      <c r="CRG651" s="104"/>
      <c r="CRH651" s="60"/>
      <c r="CRI651" s="61"/>
      <c r="CRJ651" s="104"/>
      <c r="CRK651" s="60"/>
      <c r="CRL651" s="61"/>
      <c r="CRM651" s="104"/>
      <c r="CRN651" s="60"/>
      <c r="CRO651" s="61"/>
      <c r="CRP651" s="104"/>
      <c r="CRQ651" s="60"/>
      <c r="CRR651" s="61"/>
      <c r="CRS651" s="104"/>
      <c r="CRT651" s="60"/>
      <c r="CRU651" s="61"/>
      <c r="CRV651" s="104"/>
      <c r="CRW651" s="60"/>
      <c r="CRX651" s="61"/>
      <c r="CRY651" s="104"/>
      <c r="CRZ651" s="60"/>
      <c r="CSA651" s="61"/>
      <c r="CSB651" s="104"/>
      <c r="CSC651" s="60"/>
      <c r="CSD651" s="61"/>
      <c r="CSE651" s="104"/>
      <c r="CSF651" s="60"/>
      <c r="CSG651" s="61"/>
      <c r="CSH651" s="104"/>
      <c r="CSI651" s="60"/>
      <c r="CSJ651" s="61"/>
      <c r="CSK651" s="104"/>
      <c r="CSL651" s="60"/>
      <c r="CSM651" s="61"/>
      <c r="CSN651" s="104"/>
      <c r="CSO651" s="60"/>
      <c r="CSP651" s="61"/>
      <c r="CSQ651" s="104"/>
      <c r="CSR651" s="60"/>
      <c r="CSS651" s="61"/>
      <c r="CST651" s="104"/>
      <c r="CSU651" s="60"/>
      <c r="CSV651" s="61"/>
      <c r="CSW651" s="104"/>
      <c r="CSX651" s="60"/>
      <c r="CSY651" s="61"/>
      <c r="CSZ651" s="104"/>
      <c r="CTA651" s="60"/>
      <c r="CTB651" s="61"/>
      <c r="CTC651" s="104"/>
      <c r="CTD651" s="60"/>
      <c r="CTE651" s="61"/>
      <c r="CTF651" s="104"/>
      <c r="CTG651" s="60"/>
      <c r="CTH651" s="61"/>
      <c r="CTI651" s="104"/>
      <c r="CTJ651" s="60"/>
      <c r="CTK651" s="61"/>
      <c r="CTL651" s="104"/>
      <c r="CTM651" s="60"/>
      <c r="CTN651" s="61"/>
      <c r="CTO651" s="104"/>
      <c r="CTP651" s="60"/>
      <c r="CTQ651" s="61"/>
      <c r="CTR651" s="104"/>
      <c r="CTS651" s="60"/>
      <c r="CTT651" s="61"/>
      <c r="CTU651" s="104"/>
      <c r="CTV651" s="60"/>
      <c r="CTW651" s="61"/>
      <c r="CTX651" s="104"/>
      <c r="CTY651" s="60"/>
      <c r="CTZ651" s="61"/>
      <c r="CUA651" s="104"/>
      <c r="CUB651" s="60"/>
      <c r="CUC651" s="61"/>
      <c r="CUD651" s="104"/>
      <c r="CUE651" s="60"/>
      <c r="CUF651" s="61"/>
      <c r="CUG651" s="104"/>
      <c r="CUH651" s="60"/>
      <c r="CUI651" s="61"/>
      <c r="CUJ651" s="104"/>
      <c r="CUK651" s="60"/>
      <c r="CUL651" s="61"/>
      <c r="CUM651" s="104"/>
      <c r="CUN651" s="60"/>
      <c r="CUO651" s="61"/>
      <c r="CUP651" s="104"/>
      <c r="CUQ651" s="60"/>
      <c r="CUR651" s="61"/>
      <c r="CUS651" s="104"/>
      <c r="CUT651" s="60"/>
      <c r="CUU651" s="61"/>
      <c r="CUV651" s="104"/>
      <c r="CUW651" s="60"/>
      <c r="CUX651" s="61"/>
      <c r="CUY651" s="104"/>
      <c r="CUZ651" s="60"/>
      <c r="CVA651" s="61"/>
      <c r="CVB651" s="104"/>
      <c r="CVC651" s="60"/>
      <c r="CVD651" s="61"/>
      <c r="CVE651" s="104"/>
      <c r="CVF651" s="60"/>
      <c r="CVG651" s="61"/>
      <c r="CVH651" s="104"/>
      <c r="CVI651" s="60"/>
      <c r="CVJ651" s="61"/>
      <c r="CVK651" s="104"/>
      <c r="CVL651" s="60"/>
      <c r="CVM651" s="61"/>
      <c r="CVN651" s="104"/>
      <c r="CVO651" s="60"/>
      <c r="CVP651" s="61"/>
      <c r="CVQ651" s="104"/>
      <c r="CVR651" s="60"/>
      <c r="CVS651" s="61"/>
      <c r="CVT651" s="104"/>
      <c r="CVU651" s="60"/>
      <c r="CVV651" s="61"/>
      <c r="CVW651" s="104"/>
      <c r="CVX651" s="60"/>
      <c r="CVY651" s="61"/>
      <c r="CVZ651" s="104"/>
      <c r="CWA651" s="60"/>
      <c r="CWB651" s="61"/>
      <c r="CWC651" s="104"/>
      <c r="CWD651" s="60"/>
      <c r="CWE651" s="61"/>
      <c r="CWF651" s="104"/>
      <c r="CWG651" s="60"/>
      <c r="CWH651" s="61"/>
      <c r="CWI651" s="104"/>
      <c r="CWJ651" s="60"/>
      <c r="CWK651" s="61"/>
      <c r="CWL651" s="104"/>
      <c r="CWM651" s="60"/>
      <c r="CWN651" s="61"/>
      <c r="CWO651" s="104"/>
      <c r="CWP651" s="60"/>
      <c r="CWQ651" s="61"/>
      <c r="CWR651" s="104"/>
      <c r="CWS651" s="60"/>
      <c r="CWT651" s="61"/>
      <c r="CWU651" s="104"/>
      <c r="CWV651" s="60"/>
      <c r="CWW651" s="61"/>
      <c r="CWX651" s="104"/>
      <c r="CWY651" s="60"/>
      <c r="CWZ651" s="61"/>
      <c r="CXA651" s="104"/>
      <c r="CXB651" s="60"/>
      <c r="CXC651" s="61"/>
      <c r="CXD651" s="104"/>
      <c r="CXE651" s="60"/>
      <c r="CXF651" s="61"/>
      <c r="CXG651" s="104"/>
      <c r="CXH651" s="60"/>
      <c r="CXI651" s="61"/>
      <c r="CXJ651" s="104"/>
      <c r="CXK651" s="60"/>
      <c r="CXL651" s="61"/>
      <c r="CXM651" s="104"/>
      <c r="CXN651" s="60"/>
      <c r="CXO651" s="61"/>
      <c r="CXP651" s="104"/>
      <c r="CXQ651" s="60"/>
      <c r="CXR651" s="61"/>
      <c r="CXS651" s="104"/>
      <c r="CXT651" s="60"/>
      <c r="CXU651" s="61"/>
      <c r="CXV651" s="104"/>
      <c r="CXW651" s="60"/>
      <c r="CXX651" s="61"/>
      <c r="CXY651" s="104"/>
      <c r="CXZ651" s="60"/>
      <c r="CYA651" s="61"/>
      <c r="CYB651" s="104"/>
      <c r="CYC651" s="60"/>
      <c r="CYD651" s="61"/>
      <c r="CYE651" s="104"/>
      <c r="CYF651" s="60"/>
      <c r="CYG651" s="61"/>
      <c r="CYH651" s="104"/>
      <c r="CYI651" s="60"/>
      <c r="CYJ651" s="61"/>
      <c r="CYK651" s="104"/>
      <c r="CYL651" s="60"/>
      <c r="CYM651" s="61"/>
      <c r="CYN651" s="104"/>
      <c r="CYO651" s="60"/>
      <c r="CYP651" s="61"/>
      <c r="CYQ651" s="104"/>
      <c r="CYR651" s="60"/>
      <c r="CYS651" s="61"/>
      <c r="CYT651" s="104"/>
      <c r="CYU651" s="60"/>
      <c r="CYV651" s="61"/>
      <c r="CYW651" s="104"/>
      <c r="CYX651" s="60"/>
      <c r="CYY651" s="61"/>
      <c r="CYZ651" s="104"/>
      <c r="CZA651" s="60"/>
      <c r="CZB651" s="61"/>
      <c r="CZC651" s="104"/>
      <c r="CZD651" s="60"/>
      <c r="CZE651" s="61"/>
      <c r="CZF651" s="104"/>
      <c r="CZG651" s="60"/>
      <c r="CZH651" s="61"/>
      <c r="CZI651" s="104"/>
      <c r="CZJ651" s="60"/>
      <c r="CZK651" s="61"/>
      <c r="CZL651" s="104"/>
      <c r="CZM651" s="60"/>
      <c r="CZN651" s="61"/>
      <c r="CZO651" s="104"/>
      <c r="CZP651" s="60"/>
      <c r="CZQ651" s="61"/>
      <c r="CZR651" s="104"/>
      <c r="CZS651" s="60"/>
      <c r="CZT651" s="61"/>
      <c r="CZU651" s="104"/>
      <c r="CZV651" s="60"/>
      <c r="CZW651" s="61"/>
      <c r="CZX651" s="104"/>
      <c r="CZY651" s="60"/>
      <c r="CZZ651" s="61"/>
      <c r="DAA651" s="104"/>
      <c r="DAB651" s="60"/>
      <c r="DAC651" s="61"/>
      <c r="DAD651" s="104"/>
      <c r="DAE651" s="60"/>
      <c r="DAF651" s="61"/>
      <c r="DAG651" s="104"/>
      <c r="DAH651" s="60"/>
      <c r="DAI651" s="61"/>
      <c r="DAJ651" s="104"/>
      <c r="DAK651" s="60"/>
      <c r="DAL651" s="61"/>
      <c r="DAM651" s="104"/>
      <c r="DAN651" s="60"/>
      <c r="DAO651" s="61"/>
      <c r="DAP651" s="104"/>
      <c r="DAQ651" s="60"/>
      <c r="DAR651" s="61"/>
      <c r="DAS651" s="104"/>
      <c r="DAT651" s="60"/>
      <c r="DAU651" s="61"/>
      <c r="DAV651" s="104"/>
      <c r="DAW651" s="60"/>
      <c r="DAX651" s="61"/>
      <c r="DAY651" s="104"/>
      <c r="DAZ651" s="60"/>
      <c r="DBA651" s="61"/>
      <c r="DBB651" s="104"/>
      <c r="DBC651" s="60"/>
      <c r="DBD651" s="61"/>
      <c r="DBE651" s="104"/>
      <c r="DBF651" s="60"/>
      <c r="DBG651" s="61"/>
      <c r="DBH651" s="104"/>
      <c r="DBI651" s="60"/>
      <c r="DBJ651" s="61"/>
      <c r="DBK651" s="104"/>
      <c r="DBL651" s="60"/>
      <c r="DBM651" s="61"/>
      <c r="DBN651" s="104"/>
      <c r="DBO651" s="60"/>
      <c r="DBP651" s="61"/>
      <c r="DBQ651" s="104"/>
      <c r="DBR651" s="60"/>
      <c r="DBS651" s="61"/>
      <c r="DBT651" s="104"/>
      <c r="DBU651" s="60"/>
      <c r="DBV651" s="61"/>
      <c r="DBW651" s="104"/>
      <c r="DBX651" s="60"/>
      <c r="DBY651" s="61"/>
      <c r="DBZ651" s="104"/>
      <c r="DCA651" s="60"/>
      <c r="DCB651" s="61"/>
      <c r="DCC651" s="104"/>
      <c r="DCD651" s="60"/>
      <c r="DCE651" s="61"/>
      <c r="DCF651" s="104"/>
      <c r="DCG651" s="60"/>
      <c r="DCH651" s="61"/>
      <c r="DCI651" s="104"/>
      <c r="DCJ651" s="60"/>
      <c r="DCK651" s="61"/>
      <c r="DCL651" s="104"/>
      <c r="DCM651" s="60"/>
      <c r="DCN651" s="61"/>
      <c r="DCO651" s="104"/>
      <c r="DCP651" s="60"/>
      <c r="DCQ651" s="61"/>
      <c r="DCR651" s="104"/>
      <c r="DCS651" s="60"/>
      <c r="DCT651" s="61"/>
      <c r="DCU651" s="104"/>
      <c r="DCV651" s="60"/>
      <c r="DCW651" s="61"/>
      <c r="DCX651" s="104"/>
      <c r="DCY651" s="60"/>
      <c r="DCZ651" s="61"/>
      <c r="DDA651" s="104"/>
      <c r="DDB651" s="60"/>
      <c r="DDC651" s="61"/>
      <c r="DDD651" s="104"/>
      <c r="DDE651" s="60"/>
      <c r="DDF651" s="61"/>
      <c r="DDG651" s="104"/>
      <c r="DDH651" s="60"/>
      <c r="DDI651" s="61"/>
      <c r="DDJ651" s="104"/>
      <c r="DDK651" s="60"/>
      <c r="DDL651" s="61"/>
      <c r="DDM651" s="104"/>
      <c r="DDN651" s="60"/>
      <c r="DDO651" s="61"/>
      <c r="DDP651" s="104"/>
      <c r="DDQ651" s="60"/>
      <c r="DDR651" s="61"/>
      <c r="DDS651" s="104"/>
      <c r="DDT651" s="60"/>
      <c r="DDU651" s="61"/>
      <c r="DDV651" s="104"/>
      <c r="DDW651" s="60"/>
      <c r="DDX651" s="61"/>
      <c r="DDY651" s="104"/>
      <c r="DDZ651" s="60"/>
      <c r="DEA651" s="61"/>
      <c r="DEB651" s="104"/>
      <c r="DEC651" s="60"/>
      <c r="DED651" s="61"/>
      <c r="DEE651" s="104"/>
      <c r="DEF651" s="60"/>
      <c r="DEG651" s="61"/>
      <c r="DEH651" s="104"/>
      <c r="DEI651" s="60"/>
      <c r="DEJ651" s="61"/>
      <c r="DEK651" s="104"/>
      <c r="DEL651" s="60"/>
      <c r="DEM651" s="61"/>
      <c r="DEN651" s="104"/>
      <c r="DEO651" s="60"/>
      <c r="DEP651" s="61"/>
      <c r="DEQ651" s="104"/>
      <c r="DER651" s="60"/>
      <c r="DES651" s="61"/>
      <c r="DET651" s="104"/>
      <c r="DEU651" s="60"/>
      <c r="DEV651" s="61"/>
      <c r="DEW651" s="104"/>
      <c r="DEX651" s="60"/>
      <c r="DEY651" s="61"/>
      <c r="DEZ651" s="104"/>
      <c r="DFA651" s="60"/>
      <c r="DFB651" s="61"/>
      <c r="DFC651" s="104"/>
      <c r="DFD651" s="60"/>
      <c r="DFE651" s="61"/>
      <c r="DFF651" s="104"/>
      <c r="DFG651" s="60"/>
      <c r="DFH651" s="61"/>
      <c r="DFI651" s="104"/>
      <c r="DFJ651" s="60"/>
      <c r="DFK651" s="61"/>
      <c r="DFL651" s="104"/>
      <c r="DFM651" s="60"/>
      <c r="DFN651" s="61"/>
      <c r="DFO651" s="104"/>
      <c r="DFP651" s="60"/>
      <c r="DFQ651" s="61"/>
      <c r="DFR651" s="104"/>
      <c r="DFS651" s="60"/>
      <c r="DFT651" s="61"/>
      <c r="DFU651" s="104"/>
      <c r="DFV651" s="60"/>
      <c r="DFW651" s="61"/>
      <c r="DFX651" s="104"/>
      <c r="DFY651" s="60"/>
      <c r="DFZ651" s="61"/>
      <c r="DGA651" s="104"/>
      <c r="DGB651" s="60"/>
      <c r="DGC651" s="61"/>
      <c r="DGD651" s="104"/>
      <c r="DGE651" s="60"/>
      <c r="DGF651" s="61"/>
      <c r="DGG651" s="104"/>
      <c r="DGH651" s="60"/>
      <c r="DGI651" s="61"/>
      <c r="DGJ651" s="104"/>
      <c r="DGK651" s="60"/>
      <c r="DGL651" s="61"/>
      <c r="DGM651" s="104"/>
      <c r="DGN651" s="60"/>
      <c r="DGO651" s="61"/>
      <c r="DGP651" s="104"/>
      <c r="DGQ651" s="60"/>
      <c r="DGR651" s="61"/>
      <c r="DGS651" s="104"/>
      <c r="DGT651" s="60"/>
      <c r="DGU651" s="61"/>
      <c r="DGV651" s="104"/>
      <c r="DGW651" s="60"/>
      <c r="DGX651" s="61"/>
      <c r="DGY651" s="104"/>
      <c r="DGZ651" s="60"/>
      <c r="DHA651" s="61"/>
      <c r="DHB651" s="104"/>
      <c r="DHC651" s="60"/>
      <c r="DHD651" s="61"/>
      <c r="DHE651" s="104"/>
      <c r="DHF651" s="60"/>
      <c r="DHG651" s="61"/>
      <c r="DHH651" s="104"/>
      <c r="DHI651" s="60"/>
      <c r="DHJ651" s="61"/>
      <c r="DHK651" s="104"/>
      <c r="DHL651" s="60"/>
      <c r="DHM651" s="61"/>
      <c r="DHN651" s="104"/>
      <c r="DHO651" s="60"/>
      <c r="DHP651" s="61"/>
      <c r="DHQ651" s="104"/>
      <c r="DHR651" s="60"/>
      <c r="DHS651" s="61"/>
      <c r="DHT651" s="104"/>
      <c r="DHU651" s="60"/>
      <c r="DHV651" s="61"/>
      <c r="DHW651" s="104"/>
      <c r="DHX651" s="60"/>
      <c r="DHY651" s="61"/>
      <c r="DHZ651" s="104"/>
      <c r="DIA651" s="60"/>
      <c r="DIB651" s="61"/>
      <c r="DIC651" s="104"/>
      <c r="DID651" s="60"/>
      <c r="DIE651" s="61"/>
      <c r="DIF651" s="104"/>
      <c r="DIG651" s="60"/>
      <c r="DIH651" s="61"/>
      <c r="DII651" s="104"/>
      <c r="DIJ651" s="60"/>
      <c r="DIK651" s="61"/>
      <c r="DIL651" s="104"/>
      <c r="DIM651" s="60"/>
      <c r="DIN651" s="61"/>
      <c r="DIO651" s="104"/>
      <c r="DIP651" s="60"/>
      <c r="DIQ651" s="61"/>
      <c r="DIR651" s="104"/>
      <c r="DIS651" s="60"/>
      <c r="DIT651" s="61"/>
      <c r="DIU651" s="104"/>
      <c r="DIV651" s="60"/>
      <c r="DIW651" s="61"/>
      <c r="DIX651" s="104"/>
      <c r="DIY651" s="60"/>
      <c r="DIZ651" s="61"/>
      <c r="DJA651" s="104"/>
      <c r="DJB651" s="60"/>
      <c r="DJC651" s="61"/>
      <c r="DJD651" s="104"/>
      <c r="DJE651" s="60"/>
      <c r="DJF651" s="61"/>
      <c r="DJG651" s="104"/>
      <c r="DJH651" s="60"/>
      <c r="DJI651" s="61"/>
      <c r="DJJ651" s="104"/>
      <c r="DJK651" s="60"/>
      <c r="DJL651" s="61"/>
      <c r="DJM651" s="104"/>
      <c r="DJN651" s="60"/>
      <c r="DJO651" s="61"/>
      <c r="DJP651" s="104"/>
      <c r="DJQ651" s="60"/>
      <c r="DJR651" s="61"/>
      <c r="DJS651" s="104"/>
      <c r="DJT651" s="60"/>
      <c r="DJU651" s="61"/>
      <c r="DJV651" s="104"/>
      <c r="DJW651" s="60"/>
      <c r="DJX651" s="61"/>
      <c r="DJY651" s="104"/>
      <c r="DJZ651" s="60"/>
      <c r="DKA651" s="61"/>
      <c r="DKB651" s="104"/>
      <c r="DKC651" s="60"/>
      <c r="DKD651" s="61"/>
      <c r="DKE651" s="104"/>
      <c r="DKF651" s="60"/>
      <c r="DKG651" s="61"/>
      <c r="DKH651" s="104"/>
      <c r="DKI651" s="60"/>
      <c r="DKJ651" s="61"/>
      <c r="DKK651" s="104"/>
      <c r="DKL651" s="60"/>
      <c r="DKM651" s="61"/>
      <c r="DKN651" s="104"/>
      <c r="DKO651" s="60"/>
      <c r="DKP651" s="61"/>
      <c r="DKQ651" s="104"/>
      <c r="DKR651" s="60"/>
      <c r="DKS651" s="61"/>
      <c r="DKT651" s="104"/>
      <c r="DKU651" s="60"/>
      <c r="DKV651" s="61"/>
      <c r="DKW651" s="104"/>
      <c r="DKX651" s="60"/>
      <c r="DKY651" s="61"/>
      <c r="DKZ651" s="104"/>
      <c r="DLA651" s="60"/>
      <c r="DLB651" s="61"/>
      <c r="DLC651" s="104"/>
      <c r="DLD651" s="60"/>
      <c r="DLE651" s="61"/>
      <c r="DLF651" s="104"/>
      <c r="DLG651" s="60"/>
      <c r="DLH651" s="61"/>
      <c r="DLI651" s="104"/>
      <c r="DLJ651" s="60"/>
      <c r="DLK651" s="61"/>
      <c r="DLL651" s="104"/>
      <c r="DLM651" s="60"/>
      <c r="DLN651" s="61"/>
      <c r="DLO651" s="104"/>
      <c r="DLP651" s="60"/>
      <c r="DLQ651" s="61"/>
      <c r="DLR651" s="104"/>
      <c r="DLS651" s="60"/>
      <c r="DLT651" s="61"/>
      <c r="DLU651" s="104"/>
      <c r="DLV651" s="60"/>
      <c r="DLW651" s="61"/>
      <c r="DLX651" s="104"/>
      <c r="DLY651" s="60"/>
      <c r="DLZ651" s="61"/>
      <c r="DMA651" s="104"/>
      <c r="DMB651" s="60"/>
      <c r="DMC651" s="61"/>
      <c r="DMD651" s="104"/>
      <c r="DME651" s="60"/>
      <c r="DMF651" s="61"/>
      <c r="DMG651" s="104"/>
      <c r="DMH651" s="60"/>
      <c r="DMI651" s="61"/>
      <c r="DMJ651" s="104"/>
      <c r="DMK651" s="60"/>
      <c r="DML651" s="61"/>
      <c r="DMM651" s="104"/>
      <c r="DMN651" s="60"/>
      <c r="DMO651" s="61"/>
      <c r="DMP651" s="104"/>
      <c r="DMQ651" s="60"/>
      <c r="DMR651" s="61"/>
      <c r="DMS651" s="104"/>
      <c r="DMT651" s="60"/>
      <c r="DMU651" s="61"/>
      <c r="DMV651" s="104"/>
      <c r="DMW651" s="60"/>
      <c r="DMX651" s="61"/>
      <c r="DMY651" s="104"/>
      <c r="DMZ651" s="60"/>
      <c r="DNA651" s="61"/>
      <c r="DNB651" s="104"/>
      <c r="DNC651" s="60"/>
      <c r="DND651" s="61"/>
      <c r="DNE651" s="104"/>
      <c r="DNF651" s="60"/>
      <c r="DNG651" s="61"/>
      <c r="DNH651" s="104"/>
      <c r="DNI651" s="60"/>
      <c r="DNJ651" s="61"/>
      <c r="DNK651" s="104"/>
      <c r="DNL651" s="60"/>
      <c r="DNM651" s="61"/>
      <c r="DNN651" s="104"/>
      <c r="DNO651" s="60"/>
      <c r="DNP651" s="61"/>
      <c r="DNQ651" s="104"/>
      <c r="DNR651" s="60"/>
      <c r="DNS651" s="61"/>
      <c r="DNT651" s="104"/>
      <c r="DNU651" s="60"/>
      <c r="DNV651" s="61"/>
      <c r="DNW651" s="104"/>
      <c r="DNX651" s="60"/>
      <c r="DNY651" s="61"/>
      <c r="DNZ651" s="104"/>
      <c r="DOA651" s="60"/>
      <c r="DOB651" s="61"/>
      <c r="DOC651" s="104"/>
      <c r="DOD651" s="60"/>
      <c r="DOE651" s="61"/>
      <c r="DOF651" s="104"/>
      <c r="DOG651" s="60"/>
      <c r="DOH651" s="61"/>
      <c r="DOI651" s="104"/>
      <c r="DOJ651" s="60"/>
      <c r="DOK651" s="61"/>
      <c r="DOL651" s="104"/>
      <c r="DOM651" s="60"/>
      <c r="DON651" s="61"/>
      <c r="DOO651" s="104"/>
      <c r="DOP651" s="60"/>
      <c r="DOQ651" s="61"/>
      <c r="DOR651" s="104"/>
      <c r="DOS651" s="60"/>
      <c r="DOT651" s="61"/>
      <c r="DOU651" s="104"/>
      <c r="DOV651" s="60"/>
      <c r="DOW651" s="61"/>
      <c r="DOX651" s="104"/>
      <c r="DOY651" s="60"/>
      <c r="DOZ651" s="61"/>
      <c r="DPA651" s="104"/>
      <c r="DPB651" s="60"/>
      <c r="DPC651" s="61"/>
      <c r="DPD651" s="104"/>
      <c r="DPE651" s="60"/>
      <c r="DPF651" s="61"/>
      <c r="DPG651" s="104"/>
      <c r="DPH651" s="60"/>
      <c r="DPI651" s="61"/>
      <c r="DPJ651" s="104"/>
      <c r="DPK651" s="60"/>
      <c r="DPL651" s="61"/>
      <c r="DPM651" s="104"/>
      <c r="DPN651" s="60"/>
      <c r="DPO651" s="61"/>
      <c r="DPP651" s="104"/>
      <c r="DPQ651" s="60"/>
      <c r="DPR651" s="61"/>
      <c r="DPS651" s="104"/>
      <c r="DPT651" s="60"/>
      <c r="DPU651" s="61"/>
      <c r="DPV651" s="104"/>
      <c r="DPW651" s="60"/>
      <c r="DPX651" s="61"/>
      <c r="DPY651" s="104"/>
      <c r="DPZ651" s="60"/>
      <c r="DQA651" s="61"/>
      <c r="DQB651" s="104"/>
      <c r="DQC651" s="60"/>
      <c r="DQD651" s="61"/>
      <c r="DQE651" s="104"/>
      <c r="DQF651" s="60"/>
      <c r="DQG651" s="61"/>
      <c r="DQH651" s="104"/>
      <c r="DQI651" s="60"/>
      <c r="DQJ651" s="61"/>
      <c r="DQK651" s="104"/>
      <c r="DQL651" s="60"/>
      <c r="DQM651" s="61"/>
      <c r="DQN651" s="104"/>
      <c r="DQO651" s="60"/>
      <c r="DQP651" s="61"/>
      <c r="DQQ651" s="104"/>
      <c r="DQR651" s="60"/>
      <c r="DQS651" s="61"/>
      <c r="DQT651" s="104"/>
      <c r="DQU651" s="60"/>
      <c r="DQV651" s="61"/>
      <c r="DQW651" s="104"/>
      <c r="DQX651" s="60"/>
      <c r="DQY651" s="61"/>
      <c r="DQZ651" s="104"/>
      <c r="DRA651" s="60"/>
      <c r="DRB651" s="61"/>
      <c r="DRC651" s="104"/>
      <c r="DRD651" s="60"/>
      <c r="DRE651" s="61"/>
      <c r="DRF651" s="104"/>
      <c r="DRG651" s="60"/>
      <c r="DRH651" s="61"/>
      <c r="DRI651" s="104"/>
      <c r="DRJ651" s="60"/>
      <c r="DRK651" s="61"/>
      <c r="DRL651" s="104"/>
      <c r="DRM651" s="60"/>
      <c r="DRN651" s="61"/>
      <c r="DRO651" s="104"/>
      <c r="DRP651" s="60"/>
      <c r="DRQ651" s="61"/>
      <c r="DRR651" s="104"/>
      <c r="DRS651" s="60"/>
      <c r="DRT651" s="61"/>
      <c r="DRU651" s="104"/>
      <c r="DRV651" s="60"/>
      <c r="DRW651" s="61"/>
      <c r="DRX651" s="104"/>
      <c r="DRY651" s="60"/>
      <c r="DRZ651" s="61"/>
      <c r="DSA651" s="104"/>
      <c r="DSB651" s="60"/>
      <c r="DSC651" s="61"/>
      <c r="DSD651" s="104"/>
      <c r="DSE651" s="60"/>
      <c r="DSF651" s="61"/>
      <c r="DSG651" s="104"/>
      <c r="DSH651" s="60"/>
      <c r="DSI651" s="61"/>
      <c r="DSJ651" s="104"/>
      <c r="DSK651" s="60"/>
      <c r="DSL651" s="61"/>
      <c r="DSM651" s="104"/>
      <c r="DSN651" s="60"/>
      <c r="DSO651" s="61"/>
      <c r="DSP651" s="104"/>
      <c r="DSQ651" s="60"/>
      <c r="DSR651" s="61"/>
      <c r="DSS651" s="104"/>
      <c r="DST651" s="60"/>
      <c r="DSU651" s="61"/>
      <c r="DSV651" s="104"/>
      <c r="DSW651" s="60"/>
      <c r="DSX651" s="61"/>
      <c r="DSY651" s="104"/>
      <c r="DSZ651" s="60"/>
      <c r="DTA651" s="61"/>
      <c r="DTB651" s="104"/>
      <c r="DTC651" s="60"/>
      <c r="DTD651" s="61"/>
      <c r="DTE651" s="104"/>
      <c r="DTF651" s="60"/>
      <c r="DTG651" s="61"/>
      <c r="DTH651" s="104"/>
      <c r="DTI651" s="60"/>
      <c r="DTJ651" s="61"/>
      <c r="DTK651" s="104"/>
      <c r="DTL651" s="60"/>
      <c r="DTM651" s="61"/>
      <c r="DTN651" s="104"/>
      <c r="DTO651" s="60"/>
      <c r="DTP651" s="61"/>
      <c r="DTQ651" s="104"/>
      <c r="DTR651" s="60"/>
      <c r="DTS651" s="61"/>
      <c r="DTT651" s="104"/>
      <c r="DTU651" s="60"/>
      <c r="DTV651" s="61"/>
      <c r="DTW651" s="104"/>
      <c r="DTX651" s="60"/>
      <c r="DTY651" s="61"/>
      <c r="DTZ651" s="104"/>
      <c r="DUA651" s="60"/>
      <c r="DUB651" s="61"/>
      <c r="DUC651" s="104"/>
      <c r="DUD651" s="60"/>
      <c r="DUE651" s="61"/>
      <c r="DUF651" s="104"/>
      <c r="DUG651" s="60"/>
      <c r="DUH651" s="61"/>
      <c r="DUI651" s="104"/>
      <c r="DUJ651" s="60"/>
      <c r="DUK651" s="61"/>
      <c r="DUL651" s="104"/>
      <c r="DUM651" s="60"/>
      <c r="DUN651" s="61"/>
      <c r="DUO651" s="104"/>
      <c r="DUP651" s="60"/>
      <c r="DUQ651" s="61"/>
      <c r="DUR651" s="104"/>
      <c r="DUS651" s="60"/>
      <c r="DUT651" s="61"/>
      <c r="DUU651" s="104"/>
      <c r="DUV651" s="60"/>
      <c r="DUW651" s="61"/>
      <c r="DUX651" s="104"/>
      <c r="DUY651" s="60"/>
      <c r="DUZ651" s="61"/>
      <c r="DVA651" s="104"/>
      <c r="DVB651" s="60"/>
      <c r="DVC651" s="61"/>
      <c r="DVD651" s="104"/>
      <c r="DVE651" s="60"/>
      <c r="DVF651" s="61"/>
      <c r="DVG651" s="104"/>
      <c r="DVH651" s="60"/>
      <c r="DVI651" s="61"/>
      <c r="DVJ651" s="104"/>
      <c r="DVK651" s="60"/>
      <c r="DVL651" s="61"/>
      <c r="DVM651" s="104"/>
      <c r="DVN651" s="60"/>
      <c r="DVO651" s="61"/>
      <c r="DVP651" s="104"/>
      <c r="DVQ651" s="60"/>
      <c r="DVR651" s="61"/>
      <c r="DVS651" s="104"/>
      <c r="DVT651" s="60"/>
      <c r="DVU651" s="61"/>
      <c r="DVV651" s="104"/>
      <c r="DVW651" s="60"/>
      <c r="DVX651" s="61"/>
      <c r="DVY651" s="104"/>
      <c r="DVZ651" s="60"/>
      <c r="DWA651" s="61"/>
      <c r="DWB651" s="104"/>
      <c r="DWC651" s="60"/>
      <c r="DWD651" s="61"/>
      <c r="DWE651" s="104"/>
      <c r="DWF651" s="60"/>
      <c r="DWG651" s="61"/>
      <c r="DWH651" s="104"/>
      <c r="DWI651" s="60"/>
      <c r="DWJ651" s="61"/>
      <c r="DWK651" s="104"/>
      <c r="DWL651" s="60"/>
      <c r="DWM651" s="61"/>
      <c r="DWN651" s="104"/>
      <c r="DWO651" s="60"/>
      <c r="DWP651" s="61"/>
      <c r="DWQ651" s="104"/>
      <c r="DWR651" s="60"/>
      <c r="DWS651" s="61"/>
      <c r="DWT651" s="104"/>
      <c r="DWU651" s="60"/>
      <c r="DWV651" s="61"/>
      <c r="DWW651" s="104"/>
      <c r="DWX651" s="60"/>
      <c r="DWY651" s="61"/>
      <c r="DWZ651" s="104"/>
      <c r="DXA651" s="60"/>
      <c r="DXB651" s="61"/>
      <c r="DXC651" s="104"/>
      <c r="DXD651" s="60"/>
      <c r="DXE651" s="61"/>
      <c r="DXF651" s="104"/>
      <c r="DXG651" s="60"/>
      <c r="DXH651" s="61"/>
      <c r="DXI651" s="104"/>
      <c r="DXJ651" s="60"/>
      <c r="DXK651" s="61"/>
      <c r="DXL651" s="104"/>
      <c r="DXM651" s="60"/>
      <c r="DXN651" s="61"/>
      <c r="DXO651" s="104"/>
      <c r="DXP651" s="60"/>
      <c r="DXQ651" s="61"/>
      <c r="DXR651" s="104"/>
      <c r="DXS651" s="60"/>
      <c r="DXT651" s="61"/>
      <c r="DXU651" s="104"/>
      <c r="DXV651" s="60"/>
      <c r="DXW651" s="61"/>
      <c r="DXX651" s="104"/>
      <c r="DXY651" s="60"/>
      <c r="DXZ651" s="61"/>
      <c r="DYA651" s="104"/>
      <c r="DYB651" s="60"/>
      <c r="DYC651" s="61"/>
      <c r="DYD651" s="104"/>
      <c r="DYE651" s="60"/>
      <c r="DYF651" s="61"/>
      <c r="DYG651" s="104"/>
      <c r="DYH651" s="60"/>
      <c r="DYI651" s="61"/>
      <c r="DYJ651" s="104"/>
      <c r="DYK651" s="60"/>
      <c r="DYL651" s="61"/>
      <c r="DYM651" s="104"/>
      <c r="DYN651" s="60"/>
      <c r="DYO651" s="61"/>
      <c r="DYP651" s="104"/>
      <c r="DYQ651" s="60"/>
      <c r="DYR651" s="61"/>
      <c r="DYS651" s="104"/>
      <c r="DYT651" s="60"/>
      <c r="DYU651" s="61"/>
      <c r="DYV651" s="104"/>
      <c r="DYW651" s="60"/>
      <c r="DYX651" s="61"/>
      <c r="DYY651" s="104"/>
      <c r="DYZ651" s="60"/>
      <c r="DZA651" s="61"/>
      <c r="DZB651" s="104"/>
      <c r="DZC651" s="60"/>
      <c r="DZD651" s="61"/>
      <c r="DZE651" s="104"/>
      <c r="DZF651" s="60"/>
      <c r="DZG651" s="61"/>
      <c r="DZH651" s="104"/>
      <c r="DZI651" s="60"/>
      <c r="DZJ651" s="61"/>
      <c r="DZK651" s="104"/>
      <c r="DZL651" s="60"/>
      <c r="DZM651" s="61"/>
      <c r="DZN651" s="104"/>
      <c r="DZO651" s="60"/>
      <c r="DZP651" s="61"/>
      <c r="DZQ651" s="104"/>
      <c r="DZR651" s="60"/>
      <c r="DZS651" s="61"/>
      <c r="DZT651" s="104"/>
      <c r="DZU651" s="60"/>
      <c r="DZV651" s="61"/>
      <c r="DZW651" s="104"/>
      <c r="DZX651" s="60"/>
      <c r="DZY651" s="61"/>
      <c r="DZZ651" s="104"/>
      <c r="EAA651" s="60"/>
      <c r="EAB651" s="61"/>
      <c r="EAC651" s="104"/>
      <c r="EAD651" s="60"/>
      <c r="EAE651" s="61"/>
      <c r="EAF651" s="104"/>
      <c r="EAG651" s="60"/>
      <c r="EAH651" s="61"/>
      <c r="EAI651" s="104"/>
      <c r="EAJ651" s="60"/>
      <c r="EAK651" s="61"/>
      <c r="EAL651" s="104"/>
      <c r="EAM651" s="60"/>
      <c r="EAN651" s="61"/>
      <c r="EAO651" s="104"/>
      <c r="EAP651" s="60"/>
      <c r="EAQ651" s="61"/>
      <c r="EAR651" s="104"/>
      <c r="EAS651" s="60"/>
      <c r="EAT651" s="61"/>
      <c r="EAU651" s="104"/>
      <c r="EAV651" s="60"/>
      <c r="EAW651" s="61"/>
      <c r="EAX651" s="104"/>
      <c r="EAY651" s="60"/>
      <c r="EAZ651" s="61"/>
      <c r="EBA651" s="104"/>
      <c r="EBB651" s="60"/>
      <c r="EBC651" s="61"/>
      <c r="EBD651" s="104"/>
      <c r="EBE651" s="60"/>
      <c r="EBF651" s="61"/>
      <c r="EBG651" s="104"/>
      <c r="EBH651" s="60"/>
      <c r="EBI651" s="61"/>
      <c r="EBJ651" s="104"/>
      <c r="EBK651" s="60"/>
      <c r="EBL651" s="61"/>
      <c r="EBM651" s="104"/>
      <c r="EBN651" s="60"/>
      <c r="EBO651" s="61"/>
      <c r="EBP651" s="104"/>
      <c r="EBQ651" s="60"/>
      <c r="EBR651" s="61"/>
      <c r="EBS651" s="104"/>
      <c r="EBT651" s="60"/>
      <c r="EBU651" s="61"/>
      <c r="EBV651" s="104"/>
      <c r="EBW651" s="60"/>
      <c r="EBX651" s="61"/>
      <c r="EBY651" s="104"/>
      <c r="EBZ651" s="60"/>
      <c r="ECA651" s="61"/>
      <c r="ECB651" s="104"/>
      <c r="ECC651" s="60"/>
      <c r="ECD651" s="61"/>
      <c r="ECE651" s="104"/>
      <c r="ECF651" s="60"/>
      <c r="ECG651" s="61"/>
      <c r="ECH651" s="104"/>
      <c r="ECI651" s="60"/>
      <c r="ECJ651" s="61"/>
      <c r="ECK651" s="104"/>
      <c r="ECL651" s="60"/>
      <c r="ECM651" s="61"/>
      <c r="ECN651" s="104"/>
      <c r="ECO651" s="60"/>
      <c r="ECP651" s="61"/>
      <c r="ECQ651" s="104"/>
      <c r="ECR651" s="60"/>
      <c r="ECS651" s="61"/>
      <c r="ECT651" s="104"/>
      <c r="ECU651" s="60"/>
      <c r="ECV651" s="61"/>
      <c r="ECW651" s="104"/>
      <c r="ECX651" s="60"/>
      <c r="ECY651" s="61"/>
      <c r="ECZ651" s="104"/>
      <c r="EDA651" s="60"/>
      <c r="EDB651" s="61"/>
      <c r="EDC651" s="104"/>
      <c r="EDD651" s="60"/>
      <c r="EDE651" s="61"/>
      <c r="EDF651" s="104"/>
      <c r="EDG651" s="60"/>
      <c r="EDH651" s="61"/>
      <c r="EDI651" s="104"/>
      <c r="EDJ651" s="60"/>
      <c r="EDK651" s="61"/>
      <c r="EDL651" s="104"/>
      <c r="EDM651" s="60"/>
      <c r="EDN651" s="61"/>
      <c r="EDO651" s="104"/>
      <c r="EDP651" s="60"/>
      <c r="EDQ651" s="61"/>
      <c r="EDR651" s="104"/>
      <c r="EDS651" s="60"/>
      <c r="EDT651" s="61"/>
      <c r="EDU651" s="104"/>
      <c r="EDV651" s="60"/>
      <c r="EDW651" s="61"/>
      <c r="EDX651" s="104"/>
      <c r="EDY651" s="60"/>
      <c r="EDZ651" s="61"/>
      <c r="EEA651" s="104"/>
      <c r="EEB651" s="60"/>
      <c r="EEC651" s="61"/>
      <c r="EED651" s="104"/>
      <c r="EEE651" s="60"/>
      <c r="EEF651" s="61"/>
      <c r="EEG651" s="104"/>
      <c r="EEH651" s="60"/>
      <c r="EEI651" s="61"/>
      <c r="EEJ651" s="104"/>
      <c r="EEK651" s="60"/>
      <c r="EEL651" s="61"/>
      <c r="EEM651" s="104"/>
      <c r="EEN651" s="60"/>
      <c r="EEO651" s="61"/>
      <c r="EEP651" s="104"/>
      <c r="EEQ651" s="60"/>
      <c r="EER651" s="61"/>
      <c r="EES651" s="104"/>
      <c r="EET651" s="60"/>
      <c r="EEU651" s="61"/>
      <c r="EEV651" s="104"/>
      <c r="EEW651" s="60"/>
      <c r="EEX651" s="61"/>
      <c r="EEY651" s="104"/>
      <c r="EEZ651" s="60"/>
      <c r="EFA651" s="61"/>
      <c r="EFB651" s="104"/>
      <c r="EFC651" s="60"/>
      <c r="EFD651" s="61"/>
      <c r="EFE651" s="104"/>
      <c r="EFF651" s="60"/>
      <c r="EFG651" s="61"/>
      <c r="EFH651" s="104"/>
      <c r="EFI651" s="60"/>
      <c r="EFJ651" s="61"/>
      <c r="EFK651" s="104"/>
      <c r="EFL651" s="60"/>
      <c r="EFM651" s="61"/>
      <c r="EFN651" s="104"/>
      <c r="EFO651" s="60"/>
      <c r="EFP651" s="61"/>
      <c r="EFQ651" s="104"/>
      <c r="EFR651" s="60"/>
      <c r="EFS651" s="61"/>
      <c r="EFT651" s="104"/>
      <c r="EFU651" s="60"/>
      <c r="EFV651" s="61"/>
      <c r="EFW651" s="104"/>
      <c r="EFX651" s="60"/>
      <c r="EFY651" s="61"/>
      <c r="EFZ651" s="104"/>
      <c r="EGA651" s="60"/>
      <c r="EGB651" s="61"/>
      <c r="EGC651" s="104"/>
      <c r="EGD651" s="60"/>
      <c r="EGE651" s="61"/>
      <c r="EGF651" s="104"/>
      <c r="EGG651" s="60"/>
      <c r="EGH651" s="61"/>
      <c r="EGI651" s="104"/>
      <c r="EGJ651" s="60"/>
      <c r="EGK651" s="61"/>
      <c r="EGL651" s="104"/>
      <c r="EGM651" s="60"/>
      <c r="EGN651" s="61"/>
      <c r="EGO651" s="104"/>
      <c r="EGP651" s="60"/>
      <c r="EGQ651" s="61"/>
      <c r="EGR651" s="104"/>
      <c r="EGS651" s="60"/>
      <c r="EGT651" s="61"/>
      <c r="EGU651" s="104"/>
      <c r="EGV651" s="60"/>
      <c r="EGW651" s="61"/>
      <c r="EGX651" s="104"/>
      <c r="EGY651" s="60"/>
      <c r="EGZ651" s="61"/>
      <c r="EHA651" s="104"/>
      <c r="EHB651" s="60"/>
      <c r="EHC651" s="61"/>
      <c r="EHD651" s="104"/>
      <c r="EHE651" s="60"/>
      <c r="EHF651" s="61"/>
      <c r="EHG651" s="104"/>
      <c r="EHH651" s="60"/>
      <c r="EHI651" s="61"/>
      <c r="EHJ651" s="104"/>
      <c r="EHK651" s="60"/>
      <c r="EHL651" s="61"/>
      <c r="EHM651" s="104"/>
      <c r="EHN651" s="60"/>
      <c r="EHO651" s="61"/>
      <c r="EHP651" s="104"/>
      <c r="EHQ651" s="60"/>
      <c r="EHR651" s="61"/>
      <c r="EHS651" s="104"/>
      <c r="EHT651" s="60"/>
      <c r="EHU651" s="61"/>
      <c r="EHV651" s="104"/>
      <c r="EHW651" s="60"/>
      <c r="EHX651" s="61"/>
      <c r="EHY651" s="104"/>
      <c r="EHZ651" s="60"/>
      <c r="EIA651" s="61"/>
      <c r="EIB651" s="104"/>
      <c r="EIC651" s="60"/>
      <c r="EID651" s="61"/>
      <c r="EIE651" s="104"/>
      <c r="EIF651" s="60"/>
      <c r="EIG651" s="61"/>
      <c r="EIH651" s="104"/>
      <c r="EII651" s="60"/>
      <c r="EIJ651" s="61"/>
      <c r="EIK651" s="104"/>
      <c r="EIL651" s="60"/>
      <c r="EIM651" s="61"/>
      <c r="EIN651" s="104"/>
      <c r="EIO651" s="60"/>
      <c r="EIP651" s="61"/>
      <c r="EIQ651" s="104"/>
      <c r="EIR651" s="60"/>
      <c r="EIS651" s="61"/>
      <c r="EIT651" s="104"/>
      <c r="EIU651" s="60"/>
      <c r="EIV651" s="61"/>
      <c r="EIW651" s="104"/>
      <c r="EIX651" s="60"/>
      <c r="EIY651" s="61"/>
      <c r="EIZ651" s="104"/>
      <c r="EJA651" s="60"/>
      <c r="EJB651" s="61"/>
      <c r="EJC651" s="104"/>
      <c r="EJD651" s="60"/>
      <c r="EJE651" s="61"/>
      <c r="EJF651" s="104"/>
      <c r="EJG651" s="60"/>
      <c r="EJH651" s="61"/>
      <c r="EJI651" s="104"/>
      <c r="EJJ651" s="60"/>
      <c r="EJK651" s="61"/>
      <c r="EJL651" s="104"/>
      <c r="EJM651" s="60"/>
      <c r="EJN651" s="61"/>
      <c r="EJO651" s="104"/>
      <c r="EJP651" s="60"/>
      <c r="EJQ651" s="61"/>
      <c r="EJR651" s="104"/>
      <c r="EJS651" s="60"/>
      <c r="EJT651" s="61"/>
      <c r="EJU651" s="104"/>
      <c r="EJV651" s="60"/>
      <c r="EJW651" s="61"/>
      <c r="EJX651" s="104"/>
      <c r="EJY651" s="60"/>
      <c r="EJZ651" s="61"/>
      <c r="EKA651" s="104"/>
      <c r="EKB651" s="60"/>
      <c r="EKC651" s="61"/>
      <c r="EKD651" s="104"/>
      <c r="EKE651" s="60"/>
      <c r="EKF651" s="61"/>
      <c r="EKG651" s="104"/>
      <c r="EKH651" s="60"/>
      <c r="EKI651" s="61"/>
      <c r="EKJ651" s="104"/>
      <c r="EKK651" s="60"/>
      <c r="EKL651" s="61"/>
      <c r="EKM651" s="104"/>
      <c r="EKN651" s="60"/>
      <c r="EKO651" s="61"/>
      <c r="EKP651" s="104"/>
      <c r="EKQ651" s="60"/>
      <c r="EKR651" s="61"/>
      <c r="EKS651" s="104"/>
      <c r="EKT651" s="60"/>
      <c r="EKU651" s="61"/>
      <c r="EKV651" s="104"/>
      <c r="EKW651" s="60"/>
      <c r="EKX651" s="61"/>
      <c r="EKY651" s="104"/>
      <c r="EKZ651" s="60"/>
      <c r="ELA651" s="61"/>
      <c r="ELB651" s="104"/>
      <c r="ELC651" s="60"/>
      <c r="ELD651" s="61"/>
      <c r="ELE651" s="104"/>
      <c r="ELF651" s="60"/>
      <c r="ELG651" s="61"/>
      <c r="ELH651" s="104"/>
      <c r="ELI651" s="60"/>
      <c r="ELJ651" s="61"/>
      <c r="ELK651" s="104"/>
      <c r="ELL651" s="60"/>
      <c r="ELM651" s="61"/>
      <c r="ELN651" s="104"/>
      <c r="ELO651" s="60"/>
      <c r="ELP651" s="61"/>
      <c r="ELQ651" s="104"/>
      <c r="ELR651" s="60"/>
      <c r="ELS651" s="61"/>
      <c r="ELT651" s="104"/>
      <c r="ELU651" s="60"/>
      <c r="ELV651" s="61"/>
      <c r="ELW651" s="104"/>
      <c r="ELX651" s="60"/>
      <c r="ELY651" s="61"/>
      <c r="ELZ651" s="104"/>
      <c r="EMA651" s="60"/>
      <c r="EMB651" s="61"/>
      <c r="EMC651" s="104"/>
      <c r="EMD651" s="60"/>
      <c r="EME651" s="61"/>
      <c r="EMF651" s="104"/>
      <c r="EMG651" s="60"/>
      <c r="EMH651" s="61"/>
      <c r="EMI651" s="104"/>
      <c r="EMJ651" s="60"/>
      <c r="EMK651" s="61"/>
      <c r="EML651" s="104"/>
      <c r="EMM651" s="60"/>
      <c r="EMN651" s="61"/>
      <c r="EMO651" s="104"/>
      <c r="EMP651" s="60"/>
      <c r="EMQ651" s="61"/>
      <c r="EMR651" s="104"/>
      <c r="EMS651" s="60"/>
      <c r="EMT651" s="61"/>
      <c r="EMU651" s="104"/>
      <c r="EMV651" s="60"/>
      <c r="EMW651" s="61"/>
      <c r="EMX651" s="104"/>
      <c r="EMY651" s="60"/>
      <c r="EMZ651" s="61"/>
      <c r="ENA651" s="104"/>
      <c r="ENB651" s="60"/>
      <c r="ENC651" s="61"/>
      <c r="END651" s="104"/>
      <c r="ENE651" s="60"/>
      <c r="ENF651" s="61"/>
      <c r="ENG651" s="104"/>
      <c r="ENH651" s="60"/>
      <c r="ENI651" s="61"/>
      <c r="ENJ651" s="104"/>
      <c r="ENK651" s="60"/>
      <c r="ENL651" s="61"/>
      <c r="ENM651" s="104"/>
      <c r="ENN651" s="60"/>
      <c r="ENO651" s="61"/>
      <c r="ENP651" s="104"/>
      <c r="ENQ651" s="60"/>
      <c r="ENR651" s="61"/>
      <c r="ENS651" s="104"/>
      <c r="ENT651" s="60"/>
      <c r="ENU651" s="61"/>
      <c r="ENV651" s="104"/>
      <c r="ENW651" s="60"/>
      <c r="ENX651" s="61"/>
      <c r="ENY651" s="104"/>
      <c r="ENZ651" s="60"/>
      <c r="EOA651" s="61"/>
      <c r="EOB651" s="104"/>
      <c r="EOC651" s="60"/>
      <c r="EOD651" s="61"/>
      <c r="EOE651" s="104"/>
      <c r="EOF651" s="60"/>
      <c r="EOG651" s="61"/>
      <c r="EOH651" s="104"/>
      <c r="EOI651" s="60"/>
      <c r="EOJ651" s="61"/>
      <c r="EOK651" s="104"/>
      <c r="EOL651" s="60"/>
      <c r="EOM651" s="61"/>
      <c r="EON651" s="104"/>
      <c r="EOO651" s="60"/>
      <c r="EOP651" s="61"/>
      <c r="EOQ651" s="104"/>
      <c r="EOR651" s="60"/>
      <c r="EOS651" s="61"/>
      <c r="EOT651" s="104"/>
      <c r="EOU651" s="60"/>
      <c r="EOV651" s="61"/>
      <c r="EOW651" s="104"/>
      <c r="EOX651" s="60"/>
      <c r="EOY651" s="61"/>
      <c r="EOZ651" s="104"/>
      <c r="EPA651" s="60"/>
      <c r="EPB651" s="61"/>
      <c r="EPC651" s="104"/>
      <c r="EPD651" s="60"/>
      <c r="EPE651" s="61"/>
      <c r="EPF651" s="104"/>
      <c r="EPG651" s="60"/>
      <c r="EPH651" s="61"/>
      <c r="EPI651" s="104"/>
      <c r="EPJ651" s="60"/>
      <c r="EPK651" s="61"/>
      <c r="EPL651" s="104"/>
      <c r="EPM651" s="60"/>
      <c r="EPN651" s="61"/>
      <c r="EPO651" s="104"/>
      <c r="EPP651" s="60"/>
      <c r="EPQ651" s="61"/>
      <c r="EPR651" s="104"/>
      <c r="EPS651" s="60"/>
      <c r="EPT651" s="61"/>
      <c r="EPU651" s="104"/>
      <c r="EPV651" s="60"/>
      <c r="EPW651" s="61"/>
      <c r="EPX651" s="104"/>
      <c r="EPY651" s="60"/>
      <c r="EPZ651" s="61"/>
      <c r="EQA651" s="104"/>
      <c r="EQB651" s="60"/>
      <c r="EQC651" s="61"/>
      <c r="EQD651" s="104"/>
      <c r="EQE651" s="60"/>
      <c r="EQF651" s="61"/>
      <c r="EQG651" s="104"/>
      <c r="EQH651" s="60"/>
      <c r="EQI651" s="61"/>
      <c r="EQJ651" s="104"/>
      <c r="EQK651" s="60"/>
      <c r="EQL651" s="61"/>
      <c r="EQM651" s="104"/>
      <c r="EQN651" s="60"/>
      <c r="EQO651" s="61"/>
      <c r="EQP651" s="104"/>
      <c r="EQQ651" s="60"/>
      <c r="EQR651" s="61"/>
      <c r="EQS651" s="104"/>
      <c r="EQT651" s="60"/>
      <c r="EQU651" s="61"/>
      <c r="EQV651" s="104"/>
      <c r="EQW651" s="60"/>
      <c r="EQX651" s="61"/>
      <c r="EQY651" s="104"/>
      <c r="EQZ651" s="60"/>
      <c r="ERA651" s="61"/>
      <c r="ERB651" s="104"/>
      <c r="ERC651" s="60"/>
      <c r="ERD651" s="61"/>
      <c r="ERE651" s="104"/>
      <c r="ERF651" s="60"/>
      <c r="ERG651" s="61"/>
      <c r="ERH651" s="104"/>
      <c r="ERI651" s="60"/>
      <c r="ERJ651" s="61"/>
      <c r="ERK651" s="104"/>
      <c r="ERL651" s="60"/>
      <c r="ERM651" s="61"/>
      <c r="ERN651" s="104"/>
      <c r="ERO651" s="60"/>
      <c r="ERP651" s="61"/>
      <c r="ERQ651" s="104"/>
      <c r="ERR651" s="60"/>
      <c r="ERS651" s="61"/>
      <c r="ERT651" s="104"/>
      <c r="ERU651" s="60"/>
      <c r="ERV651" s="61"/>
      <c r="ERW651" s="104"/>
      <c r="ERX651" s="60"/>
      <c r="ERY651" s="61"/>
      <c r="ERZ651" s="104"/>
      <c r="ESA651" s="60"/>
      <c r="ESB651" s="61"/>
      <c r="ESC651" s="104"/>
      <c r="ESD651" s="60"/>
      <c r="ESE651" s="61"/>
      <c r="ESF651" s="104"/>
      <c r="ESG651" s="60"/>
      <c r="ESH651" s="61"/>
      <c r="ESI651" s="104"/>
      <c r="ESJ651" s="60"/>
      <c r="ESK651" s="61"/>
      <c r="ESL651" s="104"/>
      <c r="ESM651" s="60"/>
      <c r="ESN651" s="61"/>
      <c r="ESO651" s="104"/>
      <c r="ESP651" s="60"/>
      <c r="ESQ651" s="61"/>
      <c r="ESR651" s="104"/>
      <c r="ESS651" s="60"/>
      <c r="EST651" s="61"/>
      <c r="ESU651" s="104"/>
      <c r="ESV651" s="60"/>
      <c r="ESW651" s="61"/>
      <c r="ESX651" s="104"/>
      <c r="ESY651" s="60"/>
      <c r="ESZ651" s="61"/>
      <c r="ETA651" s="104"/>
      <c r="ETB651" s="60"/>
      <c r="ETC651" s="61"/>
      <c r="ETD651" s="104"/>
      <c r="ETE651" s="60"/>
      <c r="ETF651" s="61"/>
      <c r="ETG651" s="104"/>
      <c r="ETH651" s="60"/>
      <c r="ETI651" s="61"/>
      <c r="ETJ651" s="104"/>
      <c r="ETK651" s="60"/>
      <c r="ETL651" s="61"/>
      <c r="ETM651" s="104"/>
      <c r="ETN651" s="60"/>
      <c r="ETO651" s="61"/>
      <c r="ETP651" s="104"/>
      <c r="ETQ651" s="60"/>
      <c r="ETR651" s="61"/>
      <c r="ETS651" s="104"/>
      <c r="ETT651" s="60"/>
      <c r="ETU651" s="61"/>
      <c r="ETV651" s="104"/>
      <c r="ETW651" s="60"/>
      <c r="ETX651" s="61"/>
      <c r="ETY651" s="104"/>
      <c r="ETZ651" s="60"/>
      <c r="EUA651" s="61"/>
      <c r="EUB651" s="104"/>
      <c r="EUC651" s="60"/>
      <c r="EUD651" s="61"/>
      <c r="EUE651" s="104"/>
      <c r="EUF651" s="60"/>
      <c r="EUG651" s="61"/>
      <c r="EUH651" s="104"/>
      <c r="EUI651" s="60"/>
      <c r="EUJ651" s="61"/>
      <c r="EUK651" s="104"/>
      <c r="EUL651" s="60"/>
      <c r="EUM651" s="61"/>
      <c r="EUN651" s="104"/>
      <c r="EUO651" s="60"/>
      <c r="EUP651" s="61"/>
      <c r="EUQ651" s="104"/>
      <c r="EUR651" s="60"/>
      <c r="EUS651" s="61"/>
      <c r="EUT651" s="104"/>
      <c r="EUU651" s="60"/>
      <c r="EUV651" s="61"/>
      <c r="EUW651" s="104"/>
      <c r="EUX651" s="60"/>
      <c r="EUY651" s="61"/>
      <c r="EUZ651" s="104"/>
      <c r="EVA651" s="60"/>
      <c r="EVB651" s="61"/>
      <c r="EVC651" s="104"/>
      <c r="EVD651" s="60"/>
      <c r="EVE651" s="61"/>
      <c r="EVF651" s="104"/>
      <c r="EVG651" s="60"/>
      <c r="EVH651" s="61"/>
      <c r="EVI651" s="104"/>
      <c r="EVJ651" s="60"/>
      <c r="EVK651" s="61"/>
      <c r="EVL651" s="104"/>
      <c r="EVM651" s="60"/>
      <c r="EVN651" s="61"/>
      <c r="EVO651" s="104"/>
      <c r="EVP651" s="60"/>
      <c r="EVQ651" s="61"/>
      <c r="EVR651" s="104"/>
      <c r="EVS651" s="60"/>
      <c r="EVT651" s="61"/>
      <c r="EVU651" s="104"/>
      <c r="EVV651" s="60"/>
      <c r="EVW651" s="61"/>
      <c r="EVX651" s="104"/>
      <c r="EVY651" s="60"/>
      <c r="EVZ651" s="61"/>
      <c r="EWA651" s="104"/>
      <c r="EWB651" s="60"/>
      <c r="EWC651" s="61"/>
      <c r="EWD651" s="104"/>
      <c r="EWE651" s="60"/>
      <c r="EWF651" s="61"/>
      <c r="EWG651" s="104"/>
      <c r="EWH651" s="60"/>
      <c r="EWI651" s="61"/>
      <c r="EWJ651" s="104"/>
      <c r="EWK651" s="60"/>
      <c r="EWL651" s="61"/>
      <c r="EWM651" s="104"/>
      <c r="EWN651" s="60"/>
      <c r="EWO651" s="61"/>
      <c r="EWP651" s="104"/>
      <c r="EWQ651" s="60"/>
      <c r="EWR651" s="61"/>
      <c r="EWS651" s="104"/>
      <c r="EWT651" s="60"/>
      <c r="EWU651" s="61"/>
      <c r="EWV651" s="104"/>
      <c r="EWW651" s="60"/>
      <c r="EWX651" s="61"/>
      <c r="EWY651" s="104"/>
      <c r="EWZ651" s="60"/>
      <c r="EXA651" s="61"/>
      <c r="EXB651" s="104"/>
      <c r="EXC651" s="60"/>
      <c r="EXD651" s="61"/>
      <c r="EXE651" s="104"/>
      <c r="EXF651" s="60"/>
      <c r="EXG651" s="61"/>
      <c r="EXH651" s="104"/>
      <c r="EXI651" s="60"/>
      <c r="EXJ651" s="61"/>
      <c r="EXK651" s="104"/>
      <c r="EXL651" s="60"/>
      <c r="EXM651" s="61"/>
      <c r="EXN651" s="104"/>
      <c r="EXO651" s="60"/>
      <c r="EXP651" s="61"/>
      <c r="EXQ651" s="104"/>
      <c r="EXR651" s="60"/>
      <c r="EXS651" s="61"/>
      <c r="EXT651" s="104"/>
      <c r="EXU651" s="60"/>
      <c r="EXV651" s="61"/>
      <c r="EXW651" s="104"/>
      <c r="EXX651" s="60"/>
      <c r="EXY651" s="61"/>
      <c r="EXZ651" s="104"/>
      <c r="EYA651" s="60"/>
      <c r="EYB651" s="61"/>
      <c r="EYC651" s="104"/>
      <c r="EYD651" s="60"/>
      <c r="EYE651" s="61"/>
      <c r="EYF651" s="104"/>
      <c r="EYG651" s="60"/>
      <c r="EYH651" s="61"/>
      <c r="EYI651" s="104"/>
      <c r="EYJ651" s="60"/>
      <c r="EYK651" s="61"/>
      <c r="EYL651" s="104"/>
      <c r="EYM651" s="60"/>
      <c r="EYN651" s="61"/>
      <c r="EYO651" s="104"/>
      <c r="EYP651" s="60"/>
      <c r="EYQ651" s="61"/>
      <c r="EYR651" s="104"/>
      <c r="EYS651" s="60"/>
      <c r="EYT651" s="61"/>
      <c r="EYU651" s="104"/>
      <c r="EYV651" s="60"/>
      <c r="EYW651" s="61"/>
      <c r="EYX651" s="104"/>
      <c r="EYY651" s="60"/>
      <c r="EYZ651" s="61"/>
      <c r="EZA651" s="104"/>
      <c r="EZB651" s="60"/>
      <c r="EZC651" s="61"/>
      <c r="EZD651" s="104"/>
      <c r="EZE651" s="60"/>
      <c r="EZF651" s="61"/>
      <c r="EZG651" s="104"/>
      <c r="EZH651" s="60"/>
      <c r="EZI651" s="61"/>
      <c r="EZJ651" s="104"/>
      <c r="EZK651" s="60"/>
      <c r="EZL651" s="61"/>
      <c r="EZM651" s="104"/>
      <c r="EZN651" s="60"/>
      <c r="EZO651" s="61"/>
      <c r="EZP651" s="104"/>
      <c r="EZQ651" s="60"/>
      <c r="EZR651" s="61"/>
      <c r="EZS651" s="104"/>
      <c r="EZT651" s="60"/>
      <c r="EZU651" s="61"/>
      <c r="EZV651" s="104"/>
      <c r="EZW651" s="60"/>
      <c r="EZX651" s="61"/>
      <c r="EZY651" s="104"/>
      <c r="EZZ651" s="60"/>
      <c r="FAA651" s="61"/>
      <c r="FAB651" s="104"/>
      <c r="FAC651" s="60"/>
      <c r="FAD651" s="61"/>
      <c r="FAE651" s="104"/>
      <c r="FAF651" s="60"/>
      <c r="FAG651" s="61"/>
      <c r="FAH651" s="104"/>
      <c r="FAI651" s="60"/>
      <c r="FAJ651" s="61"/>
      <c r="FAK651" s="104"/>
      <c r="FAL651" s="60"/>
      <c r="FAM651" s="61"/>
      <c r="FAN651" s="104"/>
      <c r="FAO651" s="60"/>
      <c r="FAP651" s="61"/>
      <c r="FAQ651" s="104"/>
      <c r="FAR651" s="60"/>
      <c r="FAS651" s="61"/>
      <c r="FAT651" s="104"/>
      <c r="FAU651" s="60"/>
      <c r="FAV651" s="61"/>
      <c r="FAW651" s="104"/>
      <c r="FAX651" s="60"/>
      <c r="FAY651" s="61"/>
      <c r="FAZ651" s="104"/>
      <c r="FBA651" s="60"/>
      <c r="FBB651" s="61"/>
      <c r="FBC651" s="104"/>
      <c r="FBD651" s="60"/>
      <c r="FBE651" s="61"/>
      <c r="FBF651" s="104"/>
      <c r="FBG651" s="60"/>
      <c r="FBH651" s="61"/>
      <c r="FBI651" s="104"/>
      <c r="FBJ651" s="60"/>
      <c r="FBK651" s="61"/>
      <c r="FBL651" s="104"/>
      <c r="FBM651" s="60"/>
      <c r="FBN651" s="61"/>
      <c r="FBO651" s="104"/>
      <c r="FBP651" s="60"/>
      <c r="FBQ651" s="61"/>
      <c r="FBR651" s="104"/>
      <c r="FBS651" s="60"/>
      <c r="FBT651" s="61"/>
      <c r="FBU651" s="104"/>
      <c r="FBV651" s="60"/>
      <c r="FBW651" s="61"/>
      <c r="FBX651" s="104"/>
      <c r="FBY651" s="60"/>
      <c r="FBZ651" s="61"/>
      <c r="FCA651" s="104"/>
      <c r="FCB651" s="60"/>
      <c r="FCC651" s="61"/>
      <c r="FCD651" s="104"/>
      <c r="FCE651" s="60"/>
      <c r="FCF651" s="61"/>
      <c r="FCG651" s="104"/>
      <c r="FCH651" s="60"/>
      <c r="FCI651" s="61"/>
      <c r="FCJ651" s="104"/>
      <c r="FCK651" s="60"/>
      <c r="FCL651" s="61"/>
      <c r="FCM651" s="104"/>
      <c r="FCN651" s="60"/>
      <c r="FCO651" s="61"/>
      <c r="FCP651" s="104"/>
      <c r="FCQ651" s="60"/>
      <c r="FCR651" s="61"/>
      <c r="FCS651" s="104"/>
      <c r="FCT651" s="60"/>
      <c r="FCU651" s="61"/>
      <c r="FCV651" s="104"/>
      <c r="FCW651" s="60"/>
      <c r="FCX651" s="61"/>
      <c r="FCY651" s="104"/>
      <c r="FCZ651" s="60"/>
      <c r="FDA651" s="61"/>
      <c r="FDB651" s="104"/>
      <c r="FDC651" s="60"/>
      <c r="FDD651" s="61"/>
      <c r="FDE651" s="104"/>
      <c r="FDF651" s="60"/>
      <c r="FDG651" s="61"/>
      <c r="FDH651" s="104"/>
      <c r="FDI651" s="60"/>
      <c r="FDJ651" s="61"/>
      <c r="FDK651" s="104"/>
      <c r="FDL651" s="60"/>
      <c r="FDM651" s="61"/>
      <c r="FDN651" s="104"/>
      <c r="FDO651" s="60"/>
      <c r="FDP651" s="61"/>
      <c r="FDQ651" s="104"/>
      <c r="FDR651" s="60"/>
      <c r="FDS651" s="61"/>
      <c r="FDT651" s="104"/>
      <c r="FDU651" s="60"/>
      <c r="FDV651" s="61"/>
      <c r="FDW651" s="104"/>
      <c r="FDX651" s="60"/>
      <c r="FDY651" s="61"/>
      <c r="FDZ651" s="104"/>
      <c r="FEA651" s="60"/>
      <c r="FEB651" s="61"/>
      <c r="FEC651" s="104"/>
      <c r="FED651" s="60"/>
      <c r="FEE651" s="61"/>
      <c r="FEF651" s="104"/>
      <c r="FEG651" s="60"/>
      <c r="FEH651" s="61"/>
      <c r="FEI651" s="104"/>
      <c r="FEJ651" s="60"/>
      <c r="FEK651" s="61"/>
      <c r="FEL651" s="104"/>
      <c r="FEM651" s="60"/>
      <c r="FEN651" s="61"/>
      <c r="FEO651" s="104"/>
      <c r="FEP651" s="60"/>
      <c r="FEQ651" s="61"/>
      <c r="FER651" s="104"/>
      <c r="FES651" s="60"/>
      <c r="FET651" s="61"/>
      <c r="FEU651" s="104"/>
      <c r="FEV651" s="60"/>
      <c r="FEW651" s="61"/>
      <c r="FEX651" s="104"/>
      <c r="FEY651" s="60"/>
      <c r="FEZ651" s="61"/>
      <c r="FFA651" s="104"/>
      <c r="FFB651" s="60"/>
      <c r="FFC651" s="61"/>
      <c r="FFD651" s="104"/>
      <c r="FFE651" s="60"/>
      <c r="FFF651" s="61"/>
      <c r="FFG651" s="104"/>
      <c r="FFH651" s="60"/>
      <c r="FFI651" s="61"/>
      <c r="FFJ651" s="104"/>
      <c r="FFK651" s="60"/>
      <c r="FFL651" s="61"/>
      <c r="FFM651" s="104"/>
      <c r="FFN651" s="60"/>
      <c r="FFO651" s="61"/>
      <c r="FFP651" s="104"/>
      <c r="FFQ651" s="60"/>
      <c r="FFR651" s="61"/>
      <c r="FFS651" s="104"/>
      <c r="FFT651" s="60"/>
      <c r="FFU651" s="61"/>
      <c r="FFV651" s="104"/>
      <c r="FFW651" s="60"/>
      <c r="FFX651" s="61"/>
      <c r="FFY651" s="104"/>
      <c r="FFZ651" s="60"/>
      <c r="FGA651" s="61"/>
      <c r="FGB651" s="104"/>
      <c r="FGC651" s="60"/>
      <c r="FGD651" s="61"/>
      <c r="FGE651" s="104"/>
      <c r="FGF651" s="60"/>
      <c r="FGG651" s="61"/>
      <c r="FGH651" s="104"/>
      <c r="FGI651" s="60"/>
      <c r="FGJ651" s="61"/>
      <c r="FGK651" s="104"/>
      <c r="FGL651" s="60"/>
      <c r="FGM651" s="61"/>
      <c r="FGN651" s="104"/>
      <c r="FGO651" s="60"/>
      <c r="FGP651" s="61"/>
      <c r="FGQ651" s="104"/>
      <c r="FGR651" s="60"/>
      <c r="FGS651" s="61"/>
      <c r="FGT651" s="104"/>
      <c r="FGU651" s="60"/>
      <c r="FGV651" s="61"/>
      <c r="FGW651" s="104"/>
      <c r="FGX651" s="60"/>
      <c r="FGY651" s="61"/>
      <c r="FGZ651" s="104"/>
      <c r="FHA651" s="60"/>
      <c r="FHB651" s="61"/>
      <c r="FHC651" s="104"/>
      <c r="FHD651" s="60"/>
      <c r="FHE651" s="61"/>
      <c r="FHF651" s="104"/>
      <c r="FHG651" s="60"/>
      <c r="FHH651" s="61"/>
      <c r="FHI651" s="104"/>
      <c r="FHJ651" s="60"/>
      <c r="FHK651" s="61"/>
      <c r="FHL651" s="104"/>
      <c r="FHM651" s="60"/>
      <c r="FHN651" s="61"/>
      <c r="FHO651" s="104"/>
      <c r="FHP651" s="60"/>
      <c r="FHQ651" s="61"/>
      <c r="FHR651" s="104"/>
      <c r="FHS651" s="60"/>
      <c r="FHT651" s="61"/>
      <c r="FHU651" s="104"/>
      <c r="FHV651" s="60"/>
      <c r="FHW651" s="61"/>
      <c r="FHX651" s="104"/>
      <c r="FHY651" s="60"/>
      <c r="FHZ651" s="61"/>
      <c r="FIA651" s="104"/>
      <c r="FIB651" s="60"/>
      <c r="FIC651" s="61"/>
      <c r="FID651" s="104"/>
      <c r="FIE651" s="60"/>
      <c r="FIF651" s="61"/>
      <c r="FIG651" s="104"/>
      <c r="FIH651" s="60"/>
      <c r="FII651" s="61"/>
      <c r="FIJ651" s="104"/>
      <c r="FIK651" s="60"/>
      <c r="FIL651" s="61"/>
      <c r="FIM651" s="104"/>
      <c r="FIN651" s="60"/>
      <c r="FIO651" s="61"/>
      <c r="FIP651" s="104"/>
      <c r="FIQ651" s="60"/>
      <c r="FIR651" s="61"/>
      <c r="FIS651" s="104"/>
      <c r="FIT651" s="60"/>
      <c r="FIU651" s="61"/>
      <c r="FIV651" s="104"/>
      <c r="FIW651" s="60"/>
      <c r="FIX651" s="61"/>
      <c r="FIY651" s="104"/>
      <c r="FIZ651" s="60"/>
      <c r="FJA651" s="61"/>
      <c r="FJB651" s="104"/>
      <c r="FJC651" s="60"/>
      <c r="FJD651" s="61"/>
      <c r="FJE651" s="104"/>
      <c r="FJF651" s="60"/>
      <c r="FJG651" s="61"/>
      <c r="FJH651" s="104"/>
      <c r="FJI651" s="60"/>
      <c r="FJJ651" s="61"/>
      <c r="FJK651" s="104"/>
      <c r="FJL651" s="60"/>
      <c r="FJM651" s="61"/>
      <c r="FJN651" s="104"/>
      <c r="FJO651" s="60"/>
      <c r="FJP651" s="61"/>
      <c r="FJQ651" s="104"/>
      <c r="FJR651" s="60"/>
      <c r="FJS651" s="61"/>
      <c r="FJT651" s="104"/>
      <c r="FJU651" s="60"/>
      <c r="FJV651" s="61"/>
      <c r="FJW651" s="104"/>
      <c r="FJX651" s="60"/>
      <c r="FJY651" s="61"/>
      <c r="FJZ651" s="104"/>
      <c r="FKA651" s="60"/>
      <c r="FKB651" s="61"/>
      <c r="FKC651" s="104"/>
      <c r="FKD651" s="60"/>
      <c r="FKE651" s="61"/>
      <c r="FKF651" s="104"/>
      <c r="FKG651" s="60"/>
      <c r="FKH651" s="61"/>
      <c r="FKI651" s="104"/>
      <c r="FKJ651" s="60"/>
      <c r="FKK651" s="61"/>
      <c r="FKL651" s="104"/>
      <c r="FKM651" s="60"/>
      <c r="FKN651" s="61"/>
      <c r="FKO651" s="104"/>
      <c r="FKP651" s="60"/>
      <c r="FKQ651" s="61"/>
      <c r="FKR651" s="104"/>
      <c r="FKS651" s="60"/>
      <c r="FKT651" s="61"/>
      <c r="FKU651" s="104"/>
      <c r="FKV651" s="60"/>
      <c r="FKW651" s="61"/>
      <c r="FKX651" s="104"/>
      <c r="FKY651" s="60"/>
      <c r="FKZ651" s="61"/>
      <c r="FLA651" s="104"/>
      <c r="FLB651" s="60"/>
      <c r="FLC651" s="61"/>
      <c r="FLD651" s="104"/>
      <c r="FLE651" s="60"/>
      <c r="FLF651" s="61"/>
      <c r="FLG651" s="104"/>
      <c r="FLH651" s="60"/>
      <c r="FLI651" s="61"/>
      <c r="FLJ651" s="104"/>
      <c r="FLK651" s="60"/>
      <c r="FLL651" s="61"/>
      <c r="FLM651" s="104"/>
      <c r="FLN651" s="60"/>
      <c r="FLO651" s="61"/>
      <c r="FLP651" s="104"/>
      <c r="FLQ651" s="60"/>
      <c r="FLR651" s="61"/>
      <c r="FLS651" s="104"/>
      <c r="FLT651" s="60"/>
      <c r="FLU651" s="61"/>
      <c r="FLV651" s="104"/>
      <c r="FLW651" s="60"/>
      <c r="FLX651" s="61"/>
      <c r="FLY651" s="104"/>
      <c r="FLZ651" s="60"/>
      <c r="FMA651" s="61"/>
      <c r="FMB651" s="104"/>
      <c r="FMC651" s="60"/>
      <c r="FMD651" s="61"/>
      <c r="FME651" s="104"/>
      <c r="FMF651" s="60"/>
      <c r="FMG651" s="61"/>
      <c r="FMH651" s="104"/>
      <c r="FMI651" s="60"/>
      <c r="FMJ651" s="61"/>
      <c r="FMK651" s="104"/>
      <c r="FML651" s="60"/>
      <c r="FMM651" s="61"/>
      <c r="FMN651" s="104"/>
      <c r="FMO651" s="60"/>
      <c r="FMP651" s="61"/>
      <c r="FMQ651" s="104"/>
      <c r="FMR651" s="60"/>
      <c r="FMS651" s="61"/>
      <c r="FMT651" s="104"/>
      <c r="FMU651" s="60"/>
      <c r="FMV651" s="61"/>
      <c r="FMW651" s="104"/>
      <c r="FMX651" s="60"/>
      <c r="FMY651" s="61"/>
      <c r="FMZ651" s="104"/>
      <c r="FNA651" s="60"/>
      <c r="FNB651" s="61"/>
      <c r="FNC651" s="104"/>
      <c r="FND651" s="60"/>
      <c r="FNE651" s="61"/>
      <c r="FNF651" s="104"/>
      <c r="FNG651" s="60"/>
      <c r="FNH651" s="61"/>
      <c r="FNI651" s="104"/>
      <c r="FNJ651" s="60"/>
      <c r="FNK651" s="61"/>
      <c r="FNL651" s="104"/>
      <c r="FNM651" s="60"/>
      <c r="FNN651" s="61"/>
      <c r="FNO651" s="104"/>
      <c r="FNP651" s="60"/>
      <c r="FNQ651" s="61"/>
      <c r="FNR651" s="104"/>
      <c r="FNS651" s="60"/>
      <c r="FNT651" s="61"/>
      <c r="FNU651" s="104"/>
      <c r="FNV651" s="60"/>
      <c r="FNW651" s="61"/>
      <c r="FNX651" s="104"/>
      <c r="FNY651" s="60"/>
      <c r="FNZ651" s="61"/>
      <c r="FOA651" s="104"/>
      <c r="FOB651" s="60"/>
      <c r="FOC651" s="61"/>
      <c r="FOD651" s="104"/>
      <c r="FOE651" s="60"/>
      <c r="FOF651" s="61"/>
      <c r="FOG651" s="104"/>
      <c r="FOH651" s="60"/>
      <c r="FOI651" s="61"/>
      <c r="FOJ651" s="104"/>
      <c r="FOK651" s="60"/>
      <c r="FOL651" s="61"/>
      <c r="FOM651" s="104"/>
      <c r="FON651" s="60"/>
      <c r="FOO651" s="61"/>
      <c r="FOP651" s="104"/>
      <c r="FOQ651" s="60"/>
      <c r="FOR651" s="61"/>
      <c r="FOS651" s="104"/>
      <c r="FOT651" s="60"/>
      <c r="FOU651" s="61"/>
      <c r="FOV651" s="104"/>
      <c r="FOW651" s="60"/>
      <c r="FOX651" s="61"/>
      <c r="FOY651" s="104"/>
      <c r="FOZ651" s="60"/>
      <c r="FPA651" s="61"/>
      <c r="FPB651" s="104"/>
      <c r="FPC651" s="60"/>
      <c r="FPD651" s="61"/>
      <c r="FPE651" s="104"/>
      <c r="FPF651" s="60"/>
      <c r="FPG651" s="61"/>
      <c r="FPH651" s="104"/>
      <c r="FPI651" s="60"/>
      <c r="FPJ651" s="61"/>
      <c r="FPK651" s="104"/>
      <c r="FPL651" s="60"/>
      <c r="FPM651" s="61"/>
      <c r="FPN651" s="104"/>
      <c r="FPO651" s="60"/>
      <c r="FPP651" s="61"/>
      <c r="FPQ651" s="104"/>
      <c r="FPR651" s="60"/>
      <c r="FPS651" s="61"/>
      <c r="FPT651" s="104"/>
      <c r="FPU651" s="60"/>
      <c r="FPV651" s="61"/>
      <c r="FPW651" s="104"/>
      <c r="FPX651" s="60"/>
      <c r="FPY651" s="61"/>
      <c r="FPZ651" s="104"/>
      <c r="FQA651" s="60"/>
      <c r="FQB651" s="61"/>
      <c r="FQC651" s="104"/>
      <c r="FQD651" s="60"/>
      <c r="FQE651" s="61"/>
      <c r="FQF651" s="104"/>
      <c r="FQG651" s="60"/>
      <c r="FQH651" s="61"/>
      <c r="FQI651" s="104"/>
      <c r="FQJ651" s="60"/>
      <c r="FQK651" s="61"/>
      <c r="FQL651" s="104"/>
      <c r="FQM651" s="60"/>
      <c r="FQN651" s="61"/>
      <c r="FQO651" s="104"/>
      <c r="FQP651" s="60"/>
      <c r="FQQ651" s="61"/>
      <c r="FQR651" s="104"/>
      <c r="FQS651" s="60"/>
      <c r="FQT651" s="61"/>
      <c r="FQU651" s="104"/>
      <c r="FQV651" s="60"/>
      <c r="FQW651" s="61"/>
      <c r="FQX651" s="104"/>
      <c r="FQY651" s="60"/>
      <c r="FQZ651" s="61"/>
      <c r="FRA651" s="104"/>
      <c r="FRB651" s="60"/>
      <c r="FRC651" s="61"/>
      <c r="FRD651" s="104"/>
      <c r="FRE651" s="60"/>
      <c r="FRF651" s="61"/>
      <c r="FRG651" s="104"/>
      <c r="FRH651" s="60"/>
      <c r="FRI651" s="61"/>
      <c r="FRJ651" s="104"/>
      <c r="FRK651" s="60"/>
      <c r="FRL651" s="61"/>
      <c r="FRM651" s="104"/>
      <c r="FRN651" s="60"/>
      <c r="FRO651" s="61"/>
      <c r="FRP651" s="104"/>
      <c r="FRQ651" s="60"/>
      <c r="FRR651" s="61"/>
      <c r="FRS651" s="104"/>
      <c r="FRT651" s="60"/>
      <c r="FRU651" s="61"/>
      <c r="FRV651" s="104"/>
      <c r="FRW651" s="60"/>
      <c r="FRX651" s="61"/>
      <c r="FRY651" s="104"/>
      <c r="FRZ651" s="60"/>
      <c r="FSA651" s="61"/>
      <c r="FSB651" s="104"/>
      <c r="FSC651" s="60"/>
      <c r="FSD651" s="61"/>
      <c r="FSE651" s="104"/>
      <c r="FSF651" s="60"/>
      <c r="FSG651" s="61"/>
      <c r="FSH651" s="104"/>
      <c r="FSI651" s="60"/>
      <c r="FSJ651" s="61"/>
      <c r="FSK651" s="104"/>
      <c r="FSL651" s="60"/>
      <c r="FSM651" s="61"/>
      <c r="FSN651" s="104"/>
      <c r="FSO651" s="60"/>
      <c r="FSP651" s="61"/>
      <c r="FSQ651" s="104"/>
      <c r="FSR651" s="60"/>
      <c r="FSS651" s="61"/>
      <c r="FST651" s="104"/>
      <c r="FSU651" s="60"/>
      <c r="FSV651" s="61"/>
      <c r="FSW651" s="104"/>
      <c r="FSX651" s="60"/>
      <c r="FSY651" s="61"/>
      <c r="FSZ651" s="104"/>
      <c r="FTA651" s="60"/>
      <c r="FTB651" s="61"/>
      <c r="FTC651" s="104"/>
      <c r="FTD651" s="60"/>
      <c r="FTE651" s="61"/>
      <c r="FTF651" s="104"/>
      <c r="FTG651" s="60"/>
      <c r="FTH651" s="61"/>
      <c r="FTI651" s="104"/>
      <c r="FTJ651" s="60"/>
      <c r="FTK651" s="61"/>
      <c r="FTL651" s="104"/>
      <c r="FTM651" s="60"/>
      <c r="FTN651" s="61"/>
      <c r="FTO651" s="104"/>
      <c r="FTP651" s="60"/>
      <c r="FTQ651" s="61"/>
      <c r="FTR651" s="104"/>
      <c r="FTS651" s="60"/>
      <c r="FTT651" s="61"/>
      <c r="FTU651" s="104"/>
      <c r="FTV651" s="60"/>
      <c r="FTW651" s="61"/>
      <c r="FTX651" s="104"/>
      <c r="FTY651" s="60"/>
      <c r="FTZ651" s="61"/>
      <c r="FUA651" s="104"/>
      <c r="FUB651" s="60"/>
      <c r="FUC651" s="61"/>
      <c r="FUD651" s="104"/>
      <c r="FUE651" s="60"/>
      <c r="FUF651" s="61"/>
      <c r="FUG651" s="104"/>
      <c r="FUH651" s="60"/>
      <c r="FUI651" s="61"/>
      <c r="FUJ651" s="104"/>
      <c r="FUK651" s="60"/>
      <c r="FUL651" s="61"/>
      <c r="FUM651" s="104"/>
      <c r="FUN651" s="60"/>
      <c r="FUO651" s="61"/>
      <c r="FUP651" s="104"/>
      <c r="FUQ651" s="60"/>
      <c r="FUR651" s="61"/>
      <c r="FUS651" s="104"/>
      <c r="FUT651" s="60"/>
      <c r="FUU651" s="61"/>
      <c r="FUV651" s="104"/>
      <c r="FUW651" s="60"/>
      <c r="FUX651" s="61"/>
      <c r="FUY651" s="104"/>
      <c r="FUZ651" s="60"/>
      <c r="FVA651" s="61"/>
      <c r="FVB651" s="104"/>
      <c r="FVC651" s="60"/>
      <c r="FVD651" s="61"/>
      <c r="FVE651" s="104"/>
      <c r="FVF651" s="60"/>
      <c r="FVG651" s="61"/>
      <c r="FVH651" s="104"/>
      <c r="FVI651" s="60"/>
      <c r="FVJ651" s="61"/>
      <c r="FVK651" s="104"/>
      <c r="FVL651" s="60"/>
      <c r="FVM651" s="61"/>
      <c r="FVN651" s="104"/>
      <c r="FVO651" s="60"/>
      <c r="FVP651" s="61"/>
      <c r="FVQ651" s="104"/>
      <c r="FVR651" s="60"/>
      <c r="FVS651" s="61"/>
      <c r="FVT651" s="104"/>
      <c r="FVU651" s="60"/>
      <c r="FVV651" s="61"/>
      <c r="FVW651" s="104"/>
      <c r="FVX651" s="60"/>
      <c r="FVY651" s="61"/>
      <c r="FVZ651" s="104"/>
      <c r="FWA651" s="60"/>
      <c r="FWB651" s="61"/>
      <c r="FWC651" s="104"/>
      <c r="FWD651" s="60"/>
      <c r="FWE651" s="61"/>
      <c r="FWF651" s="104"/>
      <c r="FWG651" s="60"/>
      <c r="FWH651" s="61"/>
      <c r="FWI651" s="104"/>
      <c r="FWJ651" s="60"/>
      <c r="FWK651" s="61"/>
      <c r="FWL651" s="104"/>
      <c r="FWM651" s="60"/>
      <c r="FWN651" s="61"/>
      <c r="FWO651" s="104"/>
      <c r="FWP651" s="60"/>
      <c r="FWQ651" s="61"/>
      <c r="FWR651" s="104"/>
      <c r="FWS651" s="60"/>
      <c r="FWT651" s="61"/>
      <c r="FWU651" s="104"/>
      <c r="FWV651" s="60"/>
      <c r="FWW651" s="61"/>
      <c r="FWX651" s="104"/>
      <c r="FWY651" s="60"/>
      <c r="FWZ651" s="61"/>
      <c r="FXA651" s="104"/>
      <c r="FXB651" s="60"/>
      <c r="FXC651" s="61"/>
      <c r="FXD651" s="104"/>
      <c r="FXE651" s="60"/>
      <c r="FXF651" s="61"/>
      <c r="FXG651" s="104"/>
      <c r="FXH651" s="60"/>
      <c r="FXI651" s="61"/>
      <c r="FXJ651" s="104"/>
      <c r="FXK651" s="60"/>
      <c r="FXL651" s="61"/>
      <c r="FXM651" s="104"/>
      <c r="FXN651" s="60"/>
      <c r="FXO651" s="61"/>
      <c r="FXP651" s="104"/>
      <c r="FXQ651" s="60"/>
      <c r="FXR651" s="61"/>
      <c r="FXS651" s="104"/>
      <c r="FXT651" s="60"/>
      <c r="FXU651" s="61"/>
      <c r="FXV651" s="104"/>
      <c r="FXW651" s="60"/>
      <c r="FXX651" s="61"/>
      <c r="FXY651" s="104"/>
      <c r="FXZ651" s="60"/>
      <c r="FYA651" s="61"/>
      <c r="FYB651" s="104"/>
      <c r="FYC651" s="60"/>
      <c r="FYD651" s="61"/>
      <c r="FYE651" s="104"/>
      <c r="FYF651" s="60"/>
      <c r="FYG651" s="61"/>
      <c r="FYH651" s="104"/>
      <c r="FYI651" s="60"/>
      <c r="FYJ651" s="61"/>
      <c r="FYK651" s="104"/>
      <c r="FYL651" s="60"/>
      <c r="FYM651" s="61"/>
      <c r="FYN651" s="104"/>
      <c r="FYO651" s="60"/>
      <c r="FYP651" s="61"/>
      <c r="FYQ651" s="104"/>
      <c r="FYR651" s="60"/>
      <c r="FYS651" s="61"/>
      <c r="FYT651" s="104"/>
      <c r="FYU651" s="60"/>
      <c r="FYV651" s="61"/>
      <c r="FYW651" s="104"/>
      <c r="FYX651" s="60"/>
      <c r="FYY651" s="61"/>
      <c r="FYZ651" s="104"/>
      <c r="FZA651" s="60"/>
      <c r="FZB651" s="61"/>
      <c r="FZC651" s="104"/>
      <c r="FZD651" s="60"/>
      <c r="FZE651" s="61"/>
      <c r="FZF651" s="104"/>
      <c r="FZG651" s="60"/>
      <c r="FZH651" s="61"/>
      <c r="FZI651" s="104"/>
      <c r="FZJ651" s="60"/>
      <c r="FZK651" s="61"/>
      <c r="FZL651" s="104"/>
      <c r="FZM651" s="60"/>
      <c r="FZN651" s="61"/>
      <c r="FZO651" s="104"/>
      <c r="FZP651" s="60"/>
      <c r="FZQ651" s="61"/>
      <c r="FZR651" s="104"/>
      <c r="FZS651" s="60"/>
      <c r="FZT651" s="61"/>
      <c r="FZU651" s="104"/>
      <c r="FZV651" s="60"/>
      <c r="FZW651" s="61"/>
      <c r="FZX651" s="104"/>
      <c r="FZY651" s="60"/>
      <c r="FZZ651" s="61"/>
      <c r="GAA651" s="104"/>
      <c r="GAB651" s="60"/>
      <c r="GAC651" s="61"/>
      <c r="GAD651" s="104"/>
      <c r="GAE651" s="60"/>
      <c r="GAF651" s="61"/>
      <c r="GAG651" s="104"/>
      <c r="GAH651" s="60"/>
      <c r="GAI651" s="61"/>
      <c r="GAJ651" s="104"/>
      <c r="GAK651" s="60"/>
      <c r="GAL651" s="61"/>
      <c r="GAM651" s="104"/>
      <c r="GAN651" s="60"/>
      <c r="GAO651" s="61"/>
      <c r="GAP651" s="104"/>
      <c r="GAQ651" s="60"/>
      <c r="GAR651" s="61"/>
      <c r="GAS651" s="104"/>
      <c r="GAT651" s="60"/>
      <c r="GAU651" s="61"/>
      <c r="GAV651" s="104"/>
      <c r="GAW651" s="60"/>
      <c r="GAX651" s="61"/>
      <c r="GAY651" s="104"/>
      <c r="GAZ651" s="60"/>
      <c r="GBA651" s="61"/>
      <c r="GBB651" s="104"/>
      <c r="GBC651" s="60"/>
      <c r="GBD651" s="61"/>
      <c r="GBE651" s="104"/>
      <c r="GBF651" s="60"/>
      <c r="GBG651" s="61"/>
      <c r="GBH651" s="104"/>
      <c r="GBI651" s="60"/>
      <c r="GBJ651" s="61"/>
      <c r="GBK651" s="104"/>
      <c r="GBL651" s="60"/>
      <c r="GBM651" s="61"/>
      <c r="GBN651" s="104"/>
      <c r="GBO651" s="60"/>
      <c r="GBP651" s="61"/>
      <c r="GBQ651" s="104"/>
      <c r="GBR651" s="60"/>
      <c r="GBS651" s="61"/>
      <c r="GBT651" s="104"/>
      <c r="GBU651" s="60"/>
      <c r="GBV651" s="61"/>
      <c r="GBW651" s="104"/>
      <c r="GBX651" s="60"/>
      <c r="GBY651" s="61"/>
      <c r="GBZ651" s="104"/>
      <c r="GCA651" s="60"/>
      <c r="GCB651" s="61"/>
      <c r="GCC651" s="104"/>
      <c r="GCD651" s="60"/>
      <c r="GCE651" s="61"/>
      <c r="GCF651" s="104"/>
      <c r="GCG651" s="60"/>
      <c r="GCH651" s="61"/>
      <c r="GCI651" s="104"/>
      <c r="GCJ651" s="60"/>
      <c r="GCK651" s="61"/>
      <c r="GCL651" s="104"/>
      <c r="GCM651" s="60"/>
      <c r="GCN651" s="61"/>
      <c r="GCO651" s="104"/>
      <c r="GCP651" s="60"/>
      <c r="GCQ651" s="61"/>
      <c r="GCR651" s="104"/>
      <c r="GCS651" s="60"/>
      <c r="GCT651" s="61"/>
      <c r="GCU651" s="104"/>
      <c r="GCV651" s="60"/>
      <c r="GCW651" s="61"/>
      <c r="GCX651" s="104"/>
      <c r="GCY651" s="60"/>
      <c r="GCZ651" s="61"/>
      <c r="GDA651" s="104"/>
      <c r="GDB651" s="60"/>
      <c r="GDC651" s="61"/>
      <c r="GDD651" s="104"/>
      <c r="GDE651" s="60"/>
      <c r="GDF651" s="61"/>
      <c r="GDG651" s="104"/>
      <c r="GDH651" s="60"/>
      <c r="GDI651" s="61"/>
      <c r="GDJ651" s="104"/>
      <c r="GDK651" s="60"/>
      <c r="GDL651" s="61"/>
      <c r="GDM651" s="104"/>
      <c r="GDN651" s="60"/>
      <c r="GDO651" s="61"/>
      <c r="GDP651" s="104"/>
      <c r="GDQ651" s="60"/>
      <c r="GDR651" s="61"/>
      <c r="GDS651" s="104"/>
      <c r="GDT651" s="60"/>
      <c r="GDU651" s="61"/>
      <c r="GDV651" s="104"/>
      <c r="GDW651" s="60"/>
      <c r="GDX651" s="61"/>
      <c r="GDY651" s="104"/>
      <c r="GDZ651" s="60"/>
      <c r="GEA651" s="61"/>
      <c r="GEB651" s="104"/>
      <c r="GEC651" s="60"/>
      <c r="GED651" s="61"/>
      <c r="GEE651" s="104"/>
      <c r="GEF651" s="60"/>
      <c r="GEG651" s="61"/>
      <c r="GEH651" s="104"/>
      <c r="GEI651" s="60"/>
      <c r="GEJ651" s="61"/>
      <c r="GEK651" s="104"/>
      <c r="GEL651" s="60"/>
      <c r="GEM651" s="61"/>
      <c r="GEN651" s="104"/>
      <c r="GEO651" s="60"/>
      <c r="GEP651" s="61"/>
      <c r="GEQ651" s="104"/>
      <c r="GER651" s="60"/>
      <c r="GES651" s="61"/>
      <c r="GET651" s="104"/>
      <c r="GEU651" s="60"/>
      <c r="GEV651" s="61"/>
      <c r="GEW651" s="104"/>
      <c r="GEX651" s="60"/>
      <c r="GEY651" s="61"/>
      <c r="GEZ651" s="104"/>
      <c r="GFA651" s="60"/>
      <c r="GFB651" s="61"/>
      <c r="GFC651" s="104"/>
      <c r="GFD651" s="60"/>
      <c r="GFE651" s="61"/>
      <c r="GFF651" s="104"/>
      <c r="GFG651" s="60"/>
      <c r="GFH651" s="61"/>
      <c r="GFI651" s="104"/>
      <c r="GFJ651" s="60"/>
      <c r="GFK651" s="61"/>
      <c r="GFL651" s="104"/>
      <c r="GFM651" s="60"/>
      <c r="GFN651" s="61"/>
      <c r="GFO651" s="104"/>
      <c r="GFP651" s="60"/>
      <c r="GFQ651" s="61"/>
      <c r="GFR651" s="104"/>
      <c r="GFS651" s="60"/>
      <c r="GFT651" s="61"/>
      <c r="GFU651" s="104"/>
      <c r="GFV651" s="60"/>
      <c r="GFW651" s="61"/>
      <c r="GFX651" s="104"/>
      <c r="GFY651" s="60"/>
      <c r="GFZ651" s="61"/>
      <c r="GGA651" s="104"/>
      <c r="GGB651" s="60"/>
      <c r="GGC651" s="61"/>
      <c r="GGD651" s="104"/>
      <c r="GGE651" s="60"/>
      <c r="GGF651" s="61"/>
      <c r="GGG651" s="104"/>
      <c r="GGH651" s="60"/>
      <c r="GGI651" s="61"/>
      <c r="GGJ651" s="104"/>
      <c r="GGK651" s="60"/>
      <c r="GGL651" s="61"/>
      <c r="GGM651" s="104"/>
      <c r="GGN651" s="60"/>
      <c r="GGO651" s="61"/>
      <c r="GGP651" s="104"/>
      <c r="GGQ651" s="60"/>
      <c r="GGR651" s="61"/>
      <c r="GGS651" s="104"/>
      <c r="GGT651" s="60"/>
      <c r="GGU651" s="61"/>
      <c r="GGV651" s="104"/>
      <c r="GGW651" s="60"/>
      <c r="GGX651" s="61"/>
      <c r="GGY651" s="104"/>
      <c r="GGZ651" s="60"/>
      <c r="GHA651" s="61"/>
      <c r="GHB651" s="104"/>
      <c r="GHC651" s="60"/>
      <c r="GHD651" s="61"/>
      <c r="GHE651" s="104"/>
      <c r="GHF651" s="60"/>
      <c r="GHG651" s="61"/>
      <c r="GHH651" s="104"/>
      <c r="GHI651" s="60"/>
      <c r="GHJ651" s="61"/>
      <c r="GHK651" s="104"/>
      <c r="GHL651" s="60"/>
      <c r="GHM651" s="61"/>
      <c r="GHN651" s="104"/>
      <c r="GHO651" s="60"/>
      <c r="GHP651" s="61"/>
      <c r="GHQ651" s="104"/>
      <c r="GHR651" s="60"/>
      <c r="GHS651" s="61"/>
      <c r="GHT651" s="104"/>
      <c r="GHU651" s="60"/>
      <c r="GHV651" s="61"/>
      <c r="GHW651" s="104"/>
      <c r="GHX651" s="60"/>
      <c r="GHY651" s="61"/>
      <c r="GHZ651" s="104"/>
      <c r="GIA651" s="60"/>
      <c r="GIB651" s="61"/>
      <c r="GIC651" s="104"/>
      <c r="GID651" s="60"/>
      <c r="GIE651" s="61"/>
      <c r="GIF651" s="104"/>
      <c r="GIG651" s="60"/>
      <c r="GIH651" s="61"/>
      <c r="GII651" s="104"/>
      <c r="GIJ651" s="60"/>
      <c r="GIK651" s="61"/>
      <c r="GIL651" s="104"/>
      <c r="GIM651" s="60"/>
      <c r="GIN651" s="61"/>
      <c r="GIO651" s="104"/>
      <c r="GIP651" s="60"/>
      <c r="GIQ651" s="61"/>
      <c r="GIR651" s="104"/>
      <c r="GIS651" s="60"/>
      <c r="GIT651" s="61"/>
      <c r="GIU651" s="104"/>
      <c r="GIV651" s="60"/>
      <c r="GIW651" s="61"/>
      <c r="GIX651" s="104"/>
      <c r="GIY651" s="60"/>
      <c r="GIZ651" s="61"/>
      <c r="GJA651" s="104"/>
      <c r="GJB651" s="60"/>
      <c r="GJC651" s="61"/>
      <c r="GJD651" s="104"/>
      <c r="GJE651" s="60"/>
      <c r="GJF651" s="61"/>
      <c r="GJG651" s="104"/>
      <c r="GJH651" s="60"/>
      <c r="GJI651" s="61"/>
      <c r="GJJ651" s="104"/>
      <c r="GJK651" s="60"/>
      <c r="GJL651" s="61"/>
      <c r="GJM651" s="104"/>
      <c r="GJN651" s="60"/>
      <c r="GJO651" s="61"/>
      <c r="GJP651" s="104"/>
      <c r="GJQ651" s="60"/>
      <c r="GJR651" s="61"/>
      <c r="GJS651" s="104"/>
      <c r="GJT651" s="60"/>
      <c r="GJU651" s="61"/>
      <c r="GJV651" s="104"/>
      <c r="GJW651" s="60"/>
      <c r="GJX651" s="61"/>
      <c r="GJY651" s="104"/>
      <c r="GJZ651" s="60"/>
      <c r="GKA651" s="61"/>
      <c r="GKB651" s="104"/>
      <c r="GKC651" s="60"/>
      <c r="GKD651" s="61"/>
      <c r="GKE651" s="104"/>
      <c r="GKF651" s="60"/>
      <c r="GKG651" s="61"/>
      <c r="GKH651" s="104"/>
      <c r="GKI651" s="60"/>
      <c r="GKJ651" s="61"/>
      <c r="GKK651" s="104"/>
      <c r="GKL651" s="60"/>
      <c r="GKM651" s="61"/>
      <c r="GKN651" s="104"/>
      <c r="GKO651" s="60"/>
      <c r="GKP651" s="61"/>
      <c r="GKQ651" s="104"/>
      <c r="GKR651" s="60"/>
      <c r="GKS651" s="61"/>
      <c r="GKT651" s="104"/>
      <c r="GKU651" s="60"/>
      <c r="GKV651" s="61"/>
      <c r="GKW651" s="104"/>
      <c r="GKX651" s="60"/>
      <c r="GKY651" s="61"/>
      <c r="GKZ651" s="104"/>
      <c r="GLA651" s="60"/>
      <c r="GLB651" s="61"/>
      <c r="GLC651" s="104"/>
      <c r="GLD651" s="60"/>
      <c r="GLE651" s="61"/>
      <c r="GLF651" s="104"/>
      <c r="GLG651" s="60"/>
      <c r="GLH651" s="61"/>
      <c r="GLI651" s="104"/>
      <c r="GLJ651" s="60"/>
      <c r="GLK651" s="61"/>
      <c r="GLL651" s="104"/>
      <c r="GLM651" s="60"/>
      <c r="GLN651" s="61"/>
      <c r="GLO651" s="104"/>
      <c r="GLP651" s="60"/>
      <c r="GLQ651" s="61"/>
      <c r="GLR651" s="104"/>
      <c r="GLS651" s="60"/>
      <c r="GLT651" s="61"/>
      <c r="GLU651" s="104"/>
      <c r="GLV651" s="60"/>
      <c r="GLW651" s="61"/>
      <c r="GLX651" s="104"/>
      <c r="GLY651" s="60"/>
      <c r="GLZ651" s="61"/>
      <c r="GMA651" s="104"/>
      <c r="GMB651" s="60"/>
      <c r="GMC651" s="61"/>
      <c r="GMD651" s="104"/>
      <c r="GME651" s="60"/>
      <c r="GMF651" s="61"/>
      <c r="GMG651" s="104"/>
      <c r="GMH651" s="60"/>
      <c r="GMI651" s="61"/>
      <c r="GMJ651" s="104"/>
      <c r="GMK651" s="60"/>
      <c r="GML651" s="61"/>
      <c r="GMM651" s="104"/>
      <c r="GMN651" s="60"/>
      <c r="GMO651" s="61"/>
      <c r="GMP651" s="104"/>
      <c r="GMQ651" s="60"/>
      <c r="GMR651" s="61"/>
      <c r="GMS651" s="104"/>
      <c r="GMT651" s="60"/>
      <c r="GMU651" s="61"/>
      <c r="GMV651" s="104"/>
      <c r="GMW651" s="60"/>
      <c r="GMX651" s="61"/>
      <c r="GMY651" s="104"/>
      <c r="GMZ651" s="60"/>
      <c r="GNA651" s="61"/>
      <c r="GNB651" s="104"/>
      <c r="GNC651" s="60"/>
      <c r="GND651" s="61"/>
      <c r="GNE651" s="104"/>
      <c r="GNF651" s="60"/>
      <c r="GNG651" s="61"/>
      <c r="GNH651" s="104"/>
      <c r="GNI651" s="60"/>
      <c r="GNJ651" s="61"/>
      <c r="GNK651" s="104"/>
      <c r="GNL651" s="60"/>
      <c r="GNM651" s="61"/>
      <c r="GNN651" s="104"/>
      <c r="GNO651" s="60"/>
      <c r="GNP651" s="61"/>
      <c r="GNQ651" s="104"/>
      <c r="GNR651" s="60"/>
      <c r="GNS651" s="61"/>
      <c r="GNT651" s="104"/>
      <c r="GNU651" s="60"/>
      <c r="GNV651" s="61"/>
      <c r="GNW651" s="104"/>
      <c r="GNX651" s="60"/>
      <c r="GNY651" s="61"/>
      <c r="GNZ651" s="104"/>
      <c r="GOA651" s="60"/>
      <c r="GOB651" s="61"/>
      <c r="GOC651" s="104"/>
      <c r="GOD651" s="60"/>
      <c r="GOE651" s="61"/>
      <c r="GOF651" s="104"/>
      <c r="GOG651" s="60"/>
      <c r="GOH651" s="61"/>
      <c r="GOI651" s="104"/>
      <c r="GOJ651" s="60"/>
      <c r="GOK651" s="61"/>
      <c r="GOL651" s="104"/>
      <c r="GOM651" s="60"/>
      <c r="GON651" s="61"/>
      <c r="GOO651" s="104"/>
      <c r="GOP651" s="60"/>
      <c r="GOQ651" s="61"/>
      <c r="GOR651" s="104"/>
      <c r="GOS651" s="60"/>
      <c r="GOT651" s="61"/>
      <c r="GOU651" s="104"/>
      <c r="GOV651" s="60"/>
      <c r="GOW651" s="61"/>
      <c r="GOX651" s="104"/>
      <c r="GOY651" s="60"/>
      <c r="GOZ651" s="61"/>
      <c r="GPA651" s="104"/>
      <c r="GPB651" s="60"/>
      <c r="GPC651" s="61"/>
      <c r="GPD651" s="104"/>
      <c r="GPE651" s="60"/>
      <c r="GPF651" s="61"/>
      <c r="GPG651" s="104"/>
      <c r="GPH651" s="60"/>
      <c r="GPI651" s="61"/>
      <c r="GPJ651" s="104"/>
      <c r="GPK651" s="60"/>
      <c r="GPL651" s="61"/>
      <c r="GPM651" s="104"/>
      <c r="GPN651" s="60"/>
      <c r="GPO651" s="61"/>
      <c r="GPP651" s="104"/>
      <c r="GPQ651" s="60"/>
      <c r="GPR651" s="61"/>
      <c r="GPS651" s="104"/>
      <c r="GPT651" s="60"/>
      <c r="GPU651" s="61"/>
      <c r="GPV651" s="104"/>
      <c r="GPW651" s="60"/>
      <c r="GPX651" s="61"/>
      <c r="GPY651" s="104"/>
      <c r="GPZ651" s="60"/>
      <c r="GQA651" s="61"/>
      <c r="GQB651" s="104"/>
      <c r="GQC651" s="60"/>
      <c r="GQD651" s="61"/>
      <c r="GQE651" s="104"/>
      <c r="GQF651" s="60"/>
      <c r="GQG651" s="61"/>
      <c r="GQH651" s="104"/>
      <c r="GQI651" s="60"/>
      <c r="GQJ651" s="61"/>
      <c r="GQK651" s="104"/>
      <c r="GQL651" s="60"/>
      <c r="GQM651" s="61"/>
      <c r="GQN651" s="104"/>
      <c r="GQO651" s="60"/>
      <c r="GQP651" s="61"/>
      <c r="GQQ651" s="104"/>
      <c r="GQR651" s="60"/>
      <c r="GQS651" s="61"/>
      <c r="GQT651" s="104"/>
      <c r="GQU651" s="60"/>
      <c r="GQV651" s="61"/>
      <c r="GQW651" s="104"/>
      <c r="GQX651" s="60"/>
      <c r="GQY651" s="61"/>
      <c r="GQZ651" s="104"/>
      <c r="GRA651" s="60"/>
      <c r="GRB651" s="61"/>
      <c r="GRC651" s="104"/>
      <c r="GRD651" s="60"/>
      <c r="GRE651" s="61"/>
      <c r="GRF651" s="104"/>
      <c r="GRG651" s="60"/>
      <c r="GRH651" s="61"/>
      <c r="GRI651" s="104"/>
      <c r="GRJ651" s="60"/>
      <c r="GRK651" s="61"/>
      <c r="GRL651" s="104"/>
      <c r="GRM651" s="60"/>
      <c r="GRN651" s="61"/>
      <c r="GRO651" s="104"/>
      <c r="GRP651" s="60"/>
      <c r="GRQ651" s="61"/>
      <c r="GRR651" s="104"/>
      <c r="GRS651" s="60"/>
      <c r="GRT651" s="61"/>
      <c r="GRU651" s="104"/>
      <c r="GRV651" s="60"/>
      <c r="GRW651" s="61"/>
      <c r="GRX651" s="104"/>
      <c r="GRY651" s="60"/>
      <c r="GRZ651" s="61"/>
      <c r="GSA651" s="104"/>
      <c r="GSB651" s="60"/>
      <c r="GSC651" s="61"/>
      <c r="GSD651" s="104"/>
      <c r="GSE651" s="60"/>
      <c r="GSF651" s="61"/>
      <c r="GSG651" s="104"/>
      <c r="GSH651" s="60"/>
      <c r="GSI651" s="61"/>
      <c r="GSJ651" s="104"/>
      <c r="GSK651" s="60"/>
      <c r="GSL651" s="61"/>
      <c r="GSM651" s="104"/>
      <c r="GSN651" s="60"/>
      <c r="GSO651" s="61"/>
      <c r="GSP651" s="104"/>
      <c r="GSQ651" s="60"/>
      <c r="GSR651" s="61"/>
      <c r="GSS651" s="104"/>
      <c r="GST651" s="60"/>
      <c r="GSU651" s="61"/>
      <c r="GSV651" s="104"/>
      <c r="GSW651" s="60"/>
      <c r="GSX651" s="61"/>
      <c r="GSY651" s="104"/>
      <c r="GSZ651" s="60"/>
      <c r="GTA651" s="61"/>
      <c r="GTB651" s="104"/>
      <c r="GTC651" s="60"/>
      <c r="GTD651" s="61"/>
      <c r="GTE651" s="104"/>
      <c r="GTF651" s="60"/>
      <c r="GTG651" s="61"/>
      <c r="GTH651" s="104"/>
      <c r="GTI651" s="60"/>
      <c r="GTJ651" s="61"/>
      <c r="GTK651" s="104"/>
      <c r="GTL651" s="60"/>
      <c r="GTM651" s="61"/>
      <c r="GTN651" s="104"/>
      <c r="GTO651" s="60"/>
      <c r="GTP651" s="61"/>
      <c r="GTQ651" s="104"/>
      <c r="GTR651" s="60"/>
      <c r="GTS651" s="61"/>
      <c r="GTT651" s="104"/>
      <c r="GTU651" s="60"/>
      <c r="GTV651" s="61"/>
      <c r="GTW651" s="104"/>
      <c r="GTX651" s="60"/>
      <c r="GTY651" s="61"/>
      <c r="GTZ651" s="104"/>
      <c r="GUA651" s="60"/>
      <c r="GUB651" s="61"/>
      <c r="GUC651" s="104"/>
      <c r="GUD651" s="60"/>
      <c r="GUE651" s="61"/>
      <c r="GUF651" s="104"/>
      <c r="GUG651" s="60"/>
      <c r="GUH651" s="61"/>
      <c r="GUI651" s="104"/>
      <c r="GUJ651" s="60"/>
      <c r="GUK651" s="61"/>
      <c r="GUL651" s="104"/>
      <c r="GUM651" s="60"/>
      <c r="GUN651" s="61"/>
      <c r="GUO651" s="104"/>
      <c r="GUP651" s="60"/>
      <c r="GUQ651" s="61"/>
      <c r="GUR651" s="104"/>
      <c r="GUS651" s="60"/>
      <c r="GUT651" s="61"/>
      <c r="GUU651" s="104"/>
      <c r="GUV651" s="60"/>
      <c r="GUW651" s="61"/>
      <c r="GUX651" s="104"/>
      <c r="GUY651" s="60"/>
      <c r="GUZ651" s="61"/>
      <c r="GVA651" s="104"/>
      <c r="GVB651" s="60"/>
      <c r="GVC651" s="61"/>
      <c r="GVD651" s="104"/>
      <c r="GVE651" s="60"/>
      <c r="GVF651" s="61"/>
      <c r="GVG651" s="104"/>
      <c r="GVH651" s="60"/>
      <c r="GVI651" s="61"/>
      <c r="GVJ651" s="104"/>
      <c r="GVK651" s="60"/>
      <c r="GVL651" s="61"/>
      <c r="GVM651" s="104"/>
      <c r="GVN651" s="60"/>
      <c r="GVO651" s="61"/>
      <c r="GVP651" s="104"/>
      <c r="GVQ651" s="60"/>
      <c r="GVR651" s="61"/>
      <c r="GVS651" s="104"/>
      <c r="GVT651" s="60"/>
      <c r="GVU651" s="61"/>
      <c r="GVV651" s="104"/>
      <c r="GVW651" s="60"/>
      <c r="GVX651" s="61"/>
      <c r="GVY651" s="104"/>
      <c r="GVZ651" s="60"/>
      <c r="GWA651" s="61"/>
      <c r="GWB651" s="104"/>
      <c r="GWC651" s="60"/>
      <c r="GWD651" s="61"/>
      <c r="GWE651" s="104"/>
      <c r="GWF651" s="60"/>
      <c r="GWG651" s="61"/>
      <c r="GWH651" s="104"/>
      <c r="GWI651" s="60"/>
      <c r="GWJ651" s="61"/>
      <c r="GWK651" s="104"/>
      <c r="GWL651" s="60"/>
      <c r="GWM651" s="61"/>
      <c r="GWN651" s="104"/>
      <c r="GWO651" s="60"/>
      <c r="GWP651" s="61"/>
      <c r="GWQ651" s="104"/>
      <c r="GWR651" s="60"/>
      <c r="GWS651" s="61"/>
      <c r="GWT651" s="104"/>
      <c r="GWU651" s="60"/>
      <c r="GWV651" s="61"/>
      <c r="GWW651" s="104"/>
      <c r="GWX651" s="60"/>
      <c r="GWY651" s="61"/>
      <c r="GWZ651" s="104"/>
      <c r="GXA651" s="60"/>
      <c r="GXB651" s="61"/>
      <c r="GXC651" s="104"/>
      <c r="GXD651" s="60"/>
      <c r="GXE651" s="61"/>
      <c r="GXF651" s="104"/>
      <c r="GXG651" s="60"/>
      <c r="GXH651" s="61"/>
      <c r="GXI651" s="104"/>
      <c r="GXJ651" s="60"/>
      <c r="GXK651" s="61"/>
      <c r="GXL651" s="104"/>
      <c r="GXM651" s="60"/>
      <c r="GXN651" s="61"/>
      <c r="GXO651" s="104"/>
      <c r="GXP651" s="60"/>
      <c r="GXQ651" s="61"/>
      <c r="GXR651" s="104"/>
      <c r="GXS651" s="60"/>
      <c r="GXT651" s="61"/>
      <c r="GXU651" s="104"/>
      <c r="GXV651" s="60"/>
      <c r="GXW651" s="61"/>
      <c r="GXX651" s="104"/>
      <c r="GXY651" s="60"/>
      <c r="GXZ651" s="61"/>
      <c r="GYA651" s="104"/>
      <c r="GYB651" s="60"/>
      <c r="GYC651" s="61"/>
      <c r="GYD651" s="104"/>
      <c r="GYE651" s="60"/>
      <c r="GYF651" s="61"/>
      <c r="GYG651" s="104"/>
      <c r="GYH651" s="60"/>
      <c r="GYI651" s="61"/>
      <c r="GYJ651" s="104"/>
      <c r="GYK651" s="60"/>
      <c r="GYL651" s="61"/>
      <c r="GYM651" s="104"/>
      <c r="GYN651" s="60"/>
      <c r="GYO651" s="61"/>
      <c r="GYP651" s="104"/>
      <c r="GYQ651" s="60"/>
      <c r="GYR651" s="61"/>
      <c r="GYS651" s="104"/>
      <c r="GYT651" s="60"/>
      <c r="GYU651" s="61"/>
      <c r="GYV651" s="104"/>
      <c r="GYW651" s="60"/>
      <c r="GYX651" s="61"/>
      <c r="GYY651" s="104"/>
      <c r="GYZ651" s="60"/>
      <c r="GZA651" s="61"/>
      <c r="GZB651" s="104"/>
      <c r="GZC651" s="60"/>
      <c r="GZD651" s="61"/>
      <c r="GZE651" s="104"/>
      <c r="GZF651" s="60"/>
      <c r="GZG651" s="61"/>
      <c r="GZH651" s="104"/>
      <c r="GZI651" s="60"/>
      <c r="GZJ651" s="61"/>
      <c r="GZK651" s="104"/>
      <c r="GZL651" s="60"/>
      <c r="GZM651" s="61"/>
      <c r="GZN651" s="104"/>
      <c r="GZO651" s="60"/>
      <c r="GZP651" s="61"/>
      <c r="GZQ651" s="104"/>
      <c r="GZR651" s="60"/>
      <c r="GZS651" s="61"/>
      <c r="GZT651" s="104"/>
      <c r="GZU651" s="60"/>
      <c r="GZV651" s="61"/>
      <c r="GZW651" s="104"/>
      <c r="GZX651" s="60"/>
      <c r="GZY651" s="61"/>
      <c r="GZZ651" s="104"/>
      <c r="HAA651" s="60"/>
      <c r="HAB651" s="61"/>
      <c r="HAC651" s="104"/>
      <c r="HAD651" s="60"/>
      <c r="HAE651" s="61"/>
      <c r="HAF651" s="104"/>
      <c r="HAG651" s="60"/>
      <c r="HAH651" s="61"/>
      <c r="HAI651" s="104"/>
      <c r="HAJ651" s="60"/>
      <c r="HAK651" s="61"/>
      <c r="HAL651" s="104"/>
      <c r="HAM651" s="60"/>
      <c r="HAN651" s="61"/>
      <c r="HAO651" s="104"/>
      <c r="HAP651" s="60"/>
      <c r="HAQ651" s="61"/>
      <c r="HAR651" s="104"/>
      <c r="HAS651" s="60"/>
      <c r="HAT651" s="61"/>
      <c r="HAU651" s="104"/>
      <c r="HAV651" s="60"/>
      <c r="HAW651" s="61"/>
      <c r="HAX651" s="104"/>
      <c r="HAY651" s="60"/>
      <c r="HAZ651" s="61"/>
      <c r="HBA651" s="104"/>
      <c r="HBB651" s="60"/>
      <c r="HBC651" s="61"/>
      <c r="HBD651" s="104"/>
      <c r="HBE651" s="60"/>
      <c r="HBF651" s="61"/>
      <c r="HBG651" s="104"/>
      <c r="HBH651" s="60"/>
      <c r="HBI651" s="61"/>
      <c r="HBJ651" s="104"/>
      <c r="HBK651" s="60"/>
      <c r="HBL651" s="61"/>
      <c r="HBM651" s="104"/>
      <c r="HBN651" s="60"/>
      <c r="HBO651" s="61"/>
      <c r="HBP651" s="104"/>
      <c r="HBQ651" s="60"/>
      <c r="HBR651" s="61"/>
      <c r="HBS651" s="104"/>
      <c r="HBT651" s="60"/>
      <c r="HBU651" s="61"/>
      <c r="HBV651" s="104"/>
      <c r="HBW651" s="60"/>
      <c r="HBX651" s="61"/>
      <c r="HBY651" s="104"/>
      <c r="HBZ651" s="60"/>
      <c r="HCA651" s="61"/>
      <c r="HCB651" s="104"/>
      <c r="HCC651" s="60"/>
      <c r="HCD651" s="61"/>
      <c r="HCE651" s="104"/>
      <c r="HCF651" s="60"/>
      <c r="HCG651" s="61"/>
      <c r="HCH651" s="104"/>
      <c r="HCI651" s="60"/>
      <c r="HCJ651" s="61"/>
      <c r="HCK651" s="104"/>
      <c r="HCL651" s="60"/>
      <c r="HCM651" s="61"/>
      <c r="HCN651" s="104"/>
      <c r="HCO651" s="60"/>
      <c r="HCP651" s="61"/>
      <c r="HCQ651" s="104"/>
      <c r="HCR651" s="60"/>
      <c r="HCS651" s="61"/>
      <c r="HCT651" s="104"/>
      <c r="HCU651" s="60"/>
      <c r="HCV651" s="61"/>
      <c r="HCW651" s="104"/>
      <c r="HCX651" s="60"/>
      <c r="HCY651" s="61"/>
      <c r="HCZ651" s="104"/>
      <c r="HDA651" s="60"/>
      <c r="HDB651" s="61"/>
      <c r="HDC651" s="104"/>
      <c r="HDD651" s="60"/>
      <c r="HDE651" s="61"/>
      <c r="HDF651" s="104"/>
      <c r="HDG651" s="60"/>
      <c r="HDH651" s="61"/>
      <c r="HDI651" s="104"/>
      <c r="HDJ651" s="60"/>
      <c r="HDK651" s="61"/>
      <c r="HDL651" s="104"/>
      <c r="HDM651" s="60"/>
      <c r="HDN651" s="61"/>
      <c r="HDO651" s="104"/>
      <c r="HDP651" s="60"/>
      <c r="HDQ651" s="61"/>
      <c r="HDR651" s="104"/>
      <c r="HDS651" s="60"/>
      <c r="HDT651" s="61"/>
      <c r="HDU651" s="104"/>
      <c r="HDV651" s="60"/>
      <c r="HDW651" s="61"/>
      <c r="HDX651" s="104"/>
      <c r="HDY651" s="60"/>
      <c r="HDZ651" s="61"/>
      <c r="HEA651" s="104"/>
      <c r="HEB651" s="60"/>
      <c r="HEC651" s="61"/>
      <c r="HED651" s="104"/>
      <c r="HEE651" s="60"/>
      <c r="HEF651" s="61"/>
      <c r="HEG651" s="104"/>
      <c r="HEH651" s="60"/>
      <c r="HEI651" s="61"/>
      <c r="HEJ651" s="104"/>
      <c r="HEK651" s="60"/>
      <c r="HEL651" s="61"/>
      <c r="HEM651" s="104"/>
      <c r="HEN651" s="60"/>
      <c r="HEO651" s="61"/>
      <c r="HEP651" s="104"/>
      <c r="HEQ651" s="60"/>
      <c r="HER651" s="61"/>
      <c r="HES651" s="104"/>
      <c r="HET651" s="60"/>
      <c r="HEU651" s="61"/>
      <c r="HEV651" s="104"/>
      <c r="HEW651" s="60"/>
      <c r="HEX651" s="61"/>
      <c r="HEY651" s="104"/>
      <c r="HEZ651" s="60"/>
      <c r="HFA651" s="61"/>
      <c r="HFB651" s="104"/>
      <c r="HFC651" s="60"/>
      <c r="HFD651" s="61"/>
      <c r="HFE651" s="104"/>
      <c r="HFF651" s="60"/>
      <c r="HFG651" s="61"/>
      <c r="HFH651" s="104"/>
      <c r="HFI651" s="60"/>
      <c r="HFJ651" s="61"/>
      <c r="HFK651" s="104"/>
      <c r="HFL651" s="60"/>
      <c r="HFM651" s="61"/>
      <c r="HFN651" s="104"/>
      <c r="HFO651" s="60"/>
      <c r="HFP651" s="61"/>
      <c r="HFQ651" s="104"/>
      <c r="HFR651" s="60"/>
      <c r="HFS651" s="61"/>
      <c r="HFT651" s="104"/>
      <c r="HFU651" s="60"/>
      <c r="HFV651" s="61"/>
      <c r="HFW651" s="104"/>
      <c r="HFX651" s="60"/>
      <c r="HFY651" s="61"/>
      <c r="HFZ651" s="104"/>
      <c r="HGA651" s="60"/>
      <c r="HGB651" s="61"/>
      <c r="HGC651" s="104"/>
      <c r="HGD651" s="60"/>
      <c r="HGE651" s="61"/>
      <c r="HGF651" s="104"/>
      <c r="HGG651" s="60"/>
      <c r="HGH651" s="61"/>
      <c r="HGI651" s="104"/>
      <c r="HGJ651" s="60"/>
      <c r="HGK651" s="61"/>
      <c r="HGL651" s="104"/>
      <c r="HGM651" s="60"/>
      <c r="HGN651" s="61"/>
      <c r="HGO651" s="104"/>
      <c r="HGP651" s="60"/>
      <c r="HGQ651" s="61"/>
      <c r="HGR651" s="104"/>
      <c r="HGS651" s="60"/>
      <c r="HGT651" s="61"/>
      <c r="HGU651" s="104"/>
      <c r="HGV651" s="60"/>
      <c r="HGW651" s="61"/>
      <c r="HGX651" s="104"/>
      <c r="HGY651" s="60"/>
      <c r="HGZ651" s="61"/>
      <c r="HHA651" s="104"/>
      <c r="HHB651" s="60"/>
      <c r="HHC651" s="61"/>
      <c r="HHD651" s="104"/>
      <c r="HHE651" s="60"/>
      <c r="HHF651" s="61"/>
      <c r="HHG651" s="104"/>
      <c r="HHH651" s="60"/>
      <c r="HHI651" s="61"/>
      <c r="HHJ651" s="104"/>
      <c r="HHK651" s="60"/>
      <c r="HHL651" s="61"/>
      <c r="HHM651" s="104"/>
      <c r="HHN651" s="60"/>
      <c r="HHO651" s="61"/>
      <c r="HHP651" s="104"/>
      <c r="HHQ651" s="60"/>
      <c r="HHR651" s="61"/>
      <c r="HHS651" s="104"/>
      <c r="HHT651" s="60"/>
      <c r="HHU651" s="61"/>
      <c r="HHV651" s="104"/>
      <c r="HHW651" s="60"/>
      <c r="HHX651" s="61"/>
      <c r="HHY651" s="104"/>
      <c r="HHZ651" s="60"/>
      <c r="HIA651" s="61"/>
      <c r="HIB651" s="104"/>
      <c r="HIC651" s="60"/>
      <c r="HID651" s="61"/>
      <c r="HIE651" s="104"/>
      <c r="HIF651" s="60"/>
      <c r="HIG651" s="61"/>
      <c r="HIH651" s="104"/>
      <c r="HII651" s="60"/>
      <c r="HIJ651" s="61"/>
      <c r="HIK651" s="104"/>
      <c r="HIL651" s="60"/>
      <c r="HIM651" s="61"/>
      <c r="HIN651" s="104"/>
      <c r="HIO651" s="60"/>
      <c r="HIP651" s="61"/>
      <c r="HIQ651" s="104"/>
      <c r="HIR651" s="60"/>
      <c r="HIS651" s="61"/>
      <c r="HIT651" s="104"/>
      <c r="HIU651" s="60"/>
      <c r="HIV651" s="61"/>
      <c r="HIW651" s="104"/>
      <c r="HIX651" s="60"/>
      <c r="HIY651" s="61"/>
      <c r="HIZ651" s="104"/>
      <c r="HJA651" s="60"/>
      <c r="HJB651" s="61"/>
      <c r="HJC651" s="104"/>
      <c r="HJD651" s="60"/>
      <c r="HJE651" s="61"/>
      <c r="HJF651" s="104"/>
      <c r="HJG651" s="60"/>
      <c r="HJH651" s="61"/>
      <c r="HJI651" s="104"/>
      <c r="HJJ651" s="60"/>
      <c r="HJK651" s="61"/>
      <c r="HJL651" s="104"/>
      <c r="HJM651" s="60"/>
      <c r="HJN651" s="61"/>
      <c r="HJO651" s="104"/>
      <c r="HJP651" s="60"/>
      <c r="HJQ651" s="61"/>
      <c r="HJR651" s="104"/>
      <c r="HJS651" s="60"/>
      <c r="HJT651" s="61"/>
      <c r="HJU651" s="104"/>
      <c r="HJV651" s="60"/>
      <c r="HJW651" s="61"/>
      <c r="HJX651" s="104"/>
      <c r="HJY651" s="60"/>
      <c r="HJZ651" s="61"/>
      <c r="HKA651" s="104"/>
      <c r="HKB651" s="60"/>
      <c r="HKC651" s="61"/>
      <c r="HKD651" s="104"/>
      <c r="HKE651" s="60"/>
      <c r="HKF651" s="61"/>
      <c r="HKG651" s="104"/>
      <c r="HKH651" s="60"/>
      <c r="HKI651" s="61"/>
      <c r="HKJ651" s="104"/>
      <c r="HKK651" s="60"/>
      <c r="HKL651" s="61"/>
      <c r="HKM651" s="104"/>
      <c r="HKN651" s="60"/>
      <c r="HKO651" s="61"/>
      <c r="HKP651" s="104"/>
      <c r="HKQ651" s="60"/>
      <c r="HKR651" s="61"/>
      <c r="HKS651" s="104"/>
      <c r="HKT651" s="60"/>
      <c r="HKU651" s="61"/>
      <c r="HKV651" s="104"/>
      <c r="HKW651" s="60"/>
      <c r="HKX651" s="61"/>
      <c r="HKY651" s="104"/>
      <c r="HKZ651" s="60"/>
      <c r="HLA651" s="61"/>
      <c r="HLB651" s="104"/>
      <c r="HLC651" s="60"/>
      <c r="HLD651" s="61"/>
      <c r="HLE651" s="104"/>
      <c r="HLF651" s="60"/>
      <c r="HLG651" s="61"/>
      <c r="HLH651" s="104"/>
      <c r="HLI651" s="60"/>
      <c r="HLJ651" s="61"/>
      <c r="HLK651" s="104"/>
      <c r="HLL651" s="60"/>
      <c r="HLM651" s="61"/>
      <c r="HLN651" s="104"/>
      <c r="HLO651" s="60"/>
      <c r="HLP651" s="61"/>
      <c r="HLQ651" s="104"/>
      <c r="HLR651" s="60"/>
      <c r="HLS651" s="61"/>
      <c r="HLT651" s="104"/>
      <c r="HLU651" s="60"/>
      <c r="HLV651" s="61"/>
      <c r="HLW651" s="104"/>
      <c r="HLX651" s="60"/>
      <c r="HLY651" s="61"/>
      <c r="HLZ651" s="104"/>
      <c r="HMA651" s="60"/>
      <c r="HMB651" s="61"/>
      <c r="HMC651" s="104"/>
      <c r="HMD651" s="60"/>
      <c r="HME651" s="61"/>
      <c r="HMF651" s="104"/>
      <c r="HMG651" s="60"/>
      <c r="HMH651" s="61"/>
      <c r="HMI651" s="104"/>
      <c r="HMJ651" s="60"/>
      <c r="HMK651" s="61"/>
      <c r="HML651" s="104"/>
      <c r="HMM651" s="60"/>
      <c r="HMN651" s="61"/>
      <c r="HMO651" s="104"/>
      <c r="HMP651" s="60"/>
      <c r="HMQ651" s="61"/>
      <c r="HMR651" s="104"/>
      <c r="HMS651" s="60"/>
      <c r="HMT651" s="61"/>
      <c r="HMU651" s="104"/>
      <c r="HMV651" s="60"/>
      <c r="HMW651" s="61"/>
      <c r="HMX651" s="104"/>
      <c r="HMY651" s="60"/>
      <c r="HMZ651" s="61"/>
      <c r="HNA651" s="104"/>
      <c r="HNB651" s="60"/>
      <c r="HNC651" s="61"/>
      <c r="HND651" s="104"/>
      <c r="HNE651" s="60"/>
      <c r="HNF651" s="61"/>
      <c r="HNG651" s="104"/>
      <c r="HNH651" s="60"/>
      <c r="HNI651" s="61"/>
      <c r="HNJ651" s="104"/>
      <c r="HNK651" s="60"/>
      <c r="HNL651" s="61"/>
      <c r="HNM651" s="104"/>
      <c r="HNN651" s="60"/>
      <c r="HNO651" s="61"/>
      <c r="HNP651" s="104"/>
      <c r="HNQ651" s="60"/>
      <c r="HNR651" s="61"/>
      <c r="HNS651" s="104"/>
      <c r="HNT651" s="60"/>
      <c r="HNU651" s="61"/>
      <c r="HNV651" s="104"/>
      <c r="HNW651" s="60"/>
      <c r="HNX651" s="61"/>
      <c r="HNY651" s="104"/>
      <c r="HNZ651" s="60"/>
      <c r="HOA651" s="61"/>
      <c r="HOB651" s="104"/>
      <c r="HOC651" s="60"/>
      <c r="HOD651" s="61"/>
      <c r="HOE651" s="104"/>
      <c r="HOF651" s="60"/>
      <c r="HOG651" s="61"/>
      <c r="HOH651" s="104"/>
      <c r="HOI651" s="60"/>
      <c r="HOJ651" s="61"/>
      <c r="HOK651" s="104"/>
      <c r="HOL651" s="60"/>
      <c r="HOM651" s="61"/>
      <c r="HON651" s="104"/>
      <c r="HOO651" s="60"/>
      <c r="HOP651" s="61"/>
      <c r="HOQ651" s="104"/>
      <c r="HOR651" s="60"/>
      <c r="HOS651" s="61"/>
      <c r="HOT651" s="104"/>
      <c r="HOU651" s="60"/>
      <c r="HOV651" s="61"/>
      <c r="HOW651" s="104"/>
      <c r="HOX651" s="60"/>
      <c r="HOY651" s="61"/>
      <c r="HOZ651" s="104"/>
      <c r="HPA651" s="60"/>
      <c r="HPB651" s="61"/>
      <c r="HPC651" s="104"/>
      <c r="HPD651" s="60"/>
      <c r="HPE651" s="61"/>
      <c r="HPF651" s="104"/>
      <c r="HPG651" s="60"/>
      <c r="HPH651" s="61"/>
      <c r="HPI651" s="104"/>
      <c r="HPJ651" s="60"/>
      <c r="HPK651" s="61"/>
      <c r="HPL651" s="104"/>
      <c r="HPM651" s="60"/>
      <c r="HPN651" s="61"/>
      <c r="HPO651" s="104"/>
      <c r="HPP651" s="60"/>
      <c r="HPQ651" s="61"/>
      <c r="HPR651" s="104"/>
      <c r="HPS651" s="60"/>
      <c r="HPT651" s="61"/>
      <c r="HPU651" s="104"/>
      <c r="HPV651" s="60"/>
      <c r="HPW651" s="61"/>
      <c r="HPX651" s="104"/>
      <c r="HPY651" s="60"/>
      <c r="HPZ651" s="61"/>
      <c r="HQA651" s="104"/>
      <c r="HQB651" s="60"/>
      <c r="HQC651" s="61"/>
      <c r="HQD651" s="104"/>
      <c r="HQE651" s="60"/>
      <c r="HQF651" s="61"/>
      <c r="HQG651" s="104"/>
      <c r="HQH651" s="60"/>
      <c r="HQI651" s="61"/>
      <c r="HQJ651" s="104"/>
      <c r="HQK651" s="60"/>
      <c r="HQL651" s="61"/>
      <c r="HQM651" s="104"/>
      <c r="HQN651" s="60"/>
      <c r="HQO651" s="61"/>
      <c r="HQP651" s="104"/>
      <c r="HQQ651" s="60"/>
      <c r="HQR651" s="61"/>
      <c r="HQS651" s="104"/>
      <c r="HQT651" s="60"/>
      <c r="HQU651" s="61"/>
      <c r="HQV651" s="104"/>
      <c r="HQW651" s="60"/>
      <c r="HQX651" s="61"/>
      <c r="HQY651" s="104"/>
      <c r="HQZ651" s="60"/>
      <c r="HRA651" s="61"/>
      <c r="HRB651" s="104"/>
      <c r="HRC651" s="60"/>
      <c r="HRD651" s="61"/>
      <c r="HRE651" s="104"/>
      <c r="HRF651" s="60"/>
      <c r="HRG651" s="61"/>
      <c r="HRH651" s="104"/>
      <c r="HRI651" s="60"/>
      <c r="HRJ651" s="61"/>
      <c r="HRK651" s="104"/>
      <c r="HRL651" s="60"/>
      <c r="HRM651" s="61"/>
      <c r="HRN651" s="104"/>
      <c r="HRO651" s="60"/>
      <c r="HRP651" s="61"/>
      <c r="HRQ651" s="104"/>
      <c r="HRR651" s="60"/>
      <c r="HRS651" s="61"/>
      <c r="HRT651" s="104"/>
      <c r="HRU651" s="60"/>
      <c r="HRV651" s="61"/>
      <c r="HRW651" s="104"/>
      <c r="HRX651" s="60"/>
      <c r="HRY651" s="61"/>
      <c r="HRZ651" s="104"/>
      <c r="HSA651" s="60"/>
      <c r="HSB651" s="61"/>
      <c r="HSC651" s="104"/>
      <c r="HSD651" s="60"/>
      <c r="HSE651" s="61"/>
      <c r="HSF651" s="104"/>
      <c r="HSG651" s="60"/>
      <c r="HSH651" s="61"/>
      <c r="HSI651" s="104"/>
      <c r="HSJ651" s="60"/>
      <c r="HSK651" s="61"/>
      <c r="HSL651" s="104"/>
      <c r="HSM651" s="60"/>
      <c r="HSN651" s="61"/>
      <c r="HSO651" s="104"/>
      <c r="HSP651" s="60"/>
      <c r="HSQ651" s="61"/>
      <c r="HSR651" s="104"/>
      <c r="HSS651" s="60"/>
      <c r="HST651" s="61"/>
      <c r="HSU651" s="104"/>
      <c r="HSV651" s="60"/>
      <c r="HSW651" s="61"/>
      <c r="HSX651" s="104"/>
      <c r="HSY651" s="60"/>
      <c r="HSZ651" s="61"/>
      <c r="HTA651" s="104"/>
      <c r="HTB651" s="60"/>
      <c r="HTC651" s="61"/>
      <c r="HTD651" s="104"/>
      <c r="HTE651" s="60"/>
      <c r="HTF651" s="61"/>
      <c r="HTG651" s="104"/>
      <c r="HTH651" s="60"/>
      <c r="HTI651" s="61"/>
      <c r="HTJ651" s="104"/>
      <c r="HTK651" s="60"/>
      <c r="HTL651" s="61"/>
      <c r="HTM651" s="104"/>
      <c r="HTN651" s="60"/>
      <c r="HTO651" s="61"/>
      <c r="HTP651" s="104"/>
      <c r="HTQ651" s="60"/>
      <c r="HTR651" s="61"/>
      <c r="HTS651" s="104"/>
      <c r="HTT651" s="60"/>
      <c r="HTU651" s="61"/>
      <c r="HTV651" s="104"/>
      <c r="HTW651" s="60"/>
      <c r="HTX651" s="61"/>
      <c r="HTY651" s="104"/>
      <c r="HTZ651" s="60"/>
      <c r="HUA651" s="61"/>
      <c r="HUB651" s="104"/>
      <c r="HUC651" s="60"/>
      <c r="HUD651" s="61"/>
      <c r="HUE651" s="104"/>
      <c r="HUF651" s="60"/>
      <c r="HUG651" s="61"/>
      <c r="HUH651" s="104"/>
      <c r="HUI651" s="60"/>
      <c r="HUJ651" s="61"/>
      <c r="HUK651" s="104"/>
      <c r="HUL651" s="60"/>
      <c r="HUM651" s="61"/>
      <c r="HUN651" s="104"/>
      <c r="HUO651" s="60"/>
      <c r="HUP651" s="61"/>
      <c r="HUQ651" s="104"/>
      <c r="HUR651" s="60"/>
      <c r="HUS651" s="61"/>
      <c r="HUT651" s="104"/>
      <c r="HUU651" s="60"/>
      <c r="HUV651" s="61"/>
      <c r="HUW651" s="104"/>
      <c r="HUX651" s="60"/>
      <c r="HUY651" s="61"/>
      <c r="HUZ651" s="104"/>
      <c r="HVA651" s="60"/>
      <c r="HVB651" s="61"/>
      <c r="HVC651" s="104"/>
      <c r="HVD651" s="60"/>
      <c r="HVE651" s="61"/>
      <c r="HVF651" s="104"/>
      <c r="HVG651" s="60"/>
      <c r="HVH651" s="61"/>
      <c r="HVI651" s="104"/>
      <c r="HVJ651" s="60"/>
      <c r="HVK651" s="61"/>
      <c r="HVL651" s="104"/>
      <c r="HVM651" s="60"/>
      <c r="HVN651" s="61"/>
      <c r="HVO651" s="104"/>
      <c r="HVP651" s="60"/>
      <c r="HVQ651" s="61"/>
      <c r="HVR651" s="104"/>
      <c r="HVS651" s="60"/>
      <c r="HVT651" s="61"/>
      <c r="HVU651" s="104"/>
      <c r="HVV651" s="60"/>
      <c r="HVW651" s="61"/>
      <c r="HVX651" s="104"/>
      <c r="HVY651" s="60"/>
      <c r="HVZ651" s="61"/>
      <c r="HWA651" s="104"/>
      <c r="HWB651" s="60"/>
      <c r="HWC651" s="61"/>
      <c r="HWD651" s="104"/>
      <c r="HWE651" s="60"/>
      <c r="HWF651" s="61"/>
      <c r="HWG651" s="104"/>
      <c r="HWH651" s="60"/>
      <c r="HWI651" s="61"/>
      <c r="HWJ651" s="104"/>
      <c r="HWK651" s="60"/>
      <c r="HWL651" s="61"/>
      <c r="HWM651" s="104"/>
      <c r="HWN651" s="60"/>
      <c r="HWO651" s="61"/>
      <c r="HWP651" s="104"/>
      <c r="HWQ651" s="60"/>
      <c r="HWR651" s="61"/>
      <c r="HWS651" s="104"/>
      <c r="HWT651" s="60"/>
      <c r="HWU651" s="61"/>
      <c r="HWV651" s="104"/>
      <c r="HWW651" s="60"/>
      <c r="HWX651" s="61"/>
      <c r="HWY651" s="104"/>
      <c r="HWZ651" s="60"/>
      <c r="HXA651" s="61"/>
      <c r="HXB651" s="104"/>
      <c r="HXC651" s="60"/>
      <c r="HXD651" s="61"/>
      <c r="HXE651" s="104"/>
      <c r="HXF651" s="60"/>
      <c r="HXG651" s="61"/>
      <c r="HXH651" s="104"/>
      <c r="HXI651" s="60"/>
      <c r="HXJ651" s="61"/>
      <c r="HXK651" s="104"/>
      <c r="HXL651" s="60"/>
      <c r="HXM651" s="61"/>
      <c r="HXN651" s="104"/>
      <c r="HXO651" s="60"/>
      <c r="HXP651" s="61"/>
      <c r="HXQ651" s="104"/>
      <c r="HXR651" s="60"/>
      <c r="HXS651" s="61"/>
      <c r="HXT651" s="104"/>
      <c r="HXU651" s="60"/>
      <c r="HXV651" s="61"/>
      <c r="HXW651" s="104"/>
      <c r="HXX651" s="60"/>
      <c r="HXY651" s="61"/>
      <c r="HXZ651" s="104"/>
      <c r="HYA651" s="60"/>
      <c r="HYB651" s="61"/>
      <c r="HYC651" s="104"/>
      <c r="HYD651" s="60"/>
      <c r="HYE651" s="61"/>
      <c r="HYF651" s="104"/>
      <c r="HYG651" s="60"/>
      <c r="HYH651" s="61"/>
      <c r="HYI651" s="104"/>
      <c r="HYJ651" s="60"/>
      <c r="HYK651" s="61"/>
      <c r="HYL651" s="104"/>
      <c r="HYM651" s="60"/>
      <c r="HYN651" s="61"/>
      <c r="HYO651" s="104"/>
      <c r="HYP651" s="60"/>
      <c r="HYQ651" s="61"/>
      <c r="HYR651" s="104"/>
      <c r="HYS651" s="60"/>
      <c r="HYT651" s="61"/>
      <c r="HYU651" s="104"/>
      <c r="HYV651" s="60"/>
      <c r="HYW651" s="61"/>
      <c r="HYX651" s="104"/>
      <c r="HYY651" s="60"/>
      <c r="HYZ651" s="61"/>
      <c r="HZA651" s="104"/>
      <c r="HZB651" s="60"/>
      <c r="HZC651" s="61"/>
      <c r="HZD651" s="104"/>
      <c r="HZE651" s="60"/>
      <c r="HZF651" s="61"/>
      <c r="HZG651" s="104"/>
      <c r="HZH651" s="60"/>
      <c r="HZI651" s="61"/>
      <c r="HZJ651" s="104"/>
      <c r="HZK651" s="60"/>
      <c r="HZL651" s="61"/>
      <c r="HZM651" s="104"/>
      <c r="HZN651" s="60"/>
      <c r="HZO651" s="61"/>
      <c r="HZP651" s="104"/>
      <c r="HZQ651" s="60"/>
      <c r="HZR651" s="61"/>
      <c r="HZS651" s="104"/>
      <c r="HZT651" s="60"/>
      <c r="HZU651" s="61"/>
      <c r="HZV651" s="104"/>
      <c r="HZW651" s="60"/>
      <c r="HZX651" s="61"/>
      <c r="HZY651" s="104"/>
      <c r="HZZ651" s="60"/>
      <c r="IAA651" s="61"/>
      <c r="IAB651" s="104"/>
      <c r="IAC651" s="60"/>
      <c r="IAD651" s="61"/>
      <c r="IAE651" s="104"/>
      <c r="IAF651" s="60"/>
      <c r="IAG651" s="61"/>
      <c r="IAH651" s="104"/>
      <c r="IAI651" s="60"/>
      <c r="IAJ651" s="61"/>
      <c r="IAK651" s="104"/>
      <c r="IAL651" s="60"/>
      <c r="IAM651" s="61"/>
      <c r="IAN651" s="104"/>
      <c r="IAO651" s="60"/>
      <c r="IAP651" s="61"/>
      <c r="IAQ651" s="104"/>
      <c r="IAR651" s="60"/>
      <c r="IAS651" s="61"/>
      <c r="IAT651" s="104"/>
      <c r="IAU651" s="60"/>
      <c r="IAV651" s="61"/>
      <c r="IAW651" s="104"/>
      <c r="IAX651" s="60"/>
      <c r="IAY651" s="61"/>
      <c r="IAZ651" s="104"/>
      <c r="IBA651" s="60"/>
      <c r="IBB651" s="61"/>
      <c r="IBC651" s="104"/>
      <c r="IBD651" s="60"/>
      <c r="IBE651" s="61"/>
      <c r="IBF651" s="104"/>
      <c r="IBG651" s="60"/>
      <c r="IBH651" s="61"/>
      <c r="IBI651" s="104"/>
      <c r="IBJ651" s="60"/>
      <c r="IBK651" s="61"/>
      <c r="IBL651" s="104"/>
      <c r="IBM651" s="60"/>
      <c r="IBN651" s="61"/>
      <c r="IBO651" s="104"/>
      <c r="IBP651" s="60"/>
      <c r="IBQ651" s="61"/>
      <c r="IBR651" s="104"/>
      <c r="IBS651" s="60"/>
      <c r="IBT651" s="61"/>
      <c r="IBU651" s="104"/>
      <c r="IBV651" s="60"/>
      <c r="IBW651" s="61"/>
      <c r="IBX651" s="104"/>
      <c r="IBY651" s="60"/>
      <c r="IBZ651" s="61"/>
      <c r="ICA651" s="104"/>
      <c r="ICB651" s="60"/>
      <c r="ICC651" s="61"/>
      <c r="ICD651" s="104"/>
      <c r="ICE651" s="60"/>
      <c r="ICF651" s="61"/>
      <c r="ICG651" s="104"/>
      <c r="ICH651" s="60"/>
      <c r="ICI651" s="61"/>
      <c r="ICJ651" s="104"/>
      <c r="ICK651" s="60"/>
      <c r="ICL651" s="61"/>
      <c r="ICM651" s="104"/>
      <c r="ICN651" s="60"/>
      <c r="ICO651" s="61"/>
      <c r="ICP651" s="104"/>
      <c r="ICQ651" s="60"/>
      <c r="ICR651" s="61"/>
      <c r="ICS651" s="104"/>
      <c r="ICT651" s="60"/>
      <c r="ICU651" s="61"/>
      <c r="ICV651" s="104"/>
      <c r="ICW651" s="60"/>
      <c r="ICX651" s="61"/>
      <c r="ICY651" s="104"/>
      <c r="ICZ651" s="60"/>
      <c r="IDA651" s="61"/>
      <c r="IDB651" s="104"/>
      <c r="IDC651" s="60"/>
      <c r="IDD651" s="61"/>
      <c r="IDE651" s="104"/>
      <c r="IDF651" s="60"/>
      <c r="IDG651" s="61"/>
      <c r="IDH651" s="104"/>
      <c r="IDI651" s="60"/>
      <c r="IDJ651" s="61"/>
      <c r="IDK651" s="104"/>
      <c r="IDL651" s="60"/>
      <c r="IDM651" s="61"/>
      <c r="IDN651" s="104"/>
      <c r="IDO651" s="60"/>
      <c r="IDP651" s="61"/>
      <c r="IDQ651" s="104"/>
      <c r="IDR651" s="60"/>
      <c r="IDS651" s="61"/>
      <c r="IDT651" s="104"/>
      <c r="IDU651" s="60"/>
      <c r="IDV651" s="61"/>
      <c r="IDW651" s="104"/>
      <c r="IDX651" s="60"/>
      <c r="IDY651" s="61"/>
      <c r="IDZ651" s="104"/>
      <c r="IEA651" s="60"/>
      <c r="IEB651" s="61"/>
      <c r="IEC651" s="104"/>
      <c r="IED651" s="60"/>
      <c r="IEE651" s="61"/>
      <c r="IEF651" s="104"/>
      <c r="IEG651" s="60"/>
      <c r="IEH651" s="61"/>
      <c r="IEI651" s="104"/>
      <c r="IEJ651" s="60"/>
      <c r="IEK651" s="61"/>
      <c r="IEL651" s="104"/>
      <c r="IEM651" s="60"/>
      <c r="IEN651" s="61"/>
      <c r="IEO651" s="104"/>
      <c r="IEP651" s="60"/>
      <c r="IEQ651" s="61"/>
      <c r="IER651" s="104"/>
      <c r="IES651" s="60"/>
      <c r="IET651" s="61"/>
      <c r="IEU651" s="104"/>
      <c r="IEV651" s="60"/>
      <c r="IEW651" s="61"/>
      <c r="IEX651" s="104"/>
      <c r="IEY651" s="60"/>
      <c r="IEZ651" s="61"/>
      <c r="IFA651" s="104"/>
      <c r="IFB651" s="60"/>
      <c r="IFC651" s="61"/>
      <c r="IFD651" s="104"/>
      <c r="IFE651" s="60"/>
      <c r="IFF651" s="61"/>
      <c r="IFG651" s="104"/>
      <c r="IFH651" s="60"/>
      <c r="IFI651" s="61"/>
      <c r="IFJ651" s="104"/>
      <c r="IFK651" s="60"/>
      <c r="IFL651" s="61"/>
      <c r="IFM651" s="104"/>
      <c r="IFN651" s="60"/>
      <c r="IFO651" s="61"/>
      <c r="IFP651" s="104"/>
      <c r="IFQ651" s="60"/>
      <c r="IFR651" s="61"/>
      <c r="IFS651" s="104"/>
      <c r="IFT651" s="60"/>
      <c r="IFU651" s="61"/>
      <c r="IFV651" s="104"/>
      <c r="IFW651" s="60"/>
      <c r="IFX651" s="61"/>
      <c r="IFY651" s="104"/>
      <c r="IFZ651" s="60"/>
      <c r="IGA651" s="61"/>
      <c r="IGB651" s="104"/>
      <c r="IGC651" s="60"/>
      <c r="IGD651" s="61"/>
      <c r="IGE651" s="104"/>
      <c r="IGF651" s="60"/>
      <c r="IGG651" s="61"/>
      <c r="IGH651" s="104"/>
      <c r="IGI651" s="60"/>
      <c r="IGJ651" s="61"/>
      <c r="IGK651" s="104"/>
      <c r="IGL651" s="60"/>
      <c r="IGM651" s="61"/>
      <c r="IGN651" s="104"/>
      <c r="IGO651" s="60"/>
      <c r="IGP651" s="61"/>
      <c r="IGQ651" s="104"/>
      <c r="IGR651" s="60"/>
      <c r="IGS651" s="61"/>
      <c r="IGT651" s="104"/>
      <c r="IGU651" s="60"/>
      <c r="IGV651" s="61"/>
      <c r="IGW651" s="104"/>
      <c r="IGX651" s="60"/>
      <c r="IGY651" s="61"/>
      <c r="IGZ651" s="104"/>
      <c r="IHA651" s="60"/>
      <c r="IHB651" s="61"/>
      <c r="IHC651" s="104"/>
      <c r="IHD651" s="60"/>
      <c r="IHE651" s="61"/>
      <c r="IHF651" s="104"/>
      <c r="IHG651" s="60"/>
      <c r="IHH651" s="61"/>
      <c r="IHI651" s="104"/>
      <c r="IHJ651" s="60"/>
      <c r="IHK651" s="61"/>
      <c r="IHL651" s="104"/>
      <c r="IHM651" s="60"/>
      <c r="IHN651" s="61"/>
      <c r="IHO651" s="104"/>
      <c r="IHP651" s="60"/>
      <c r="IHQ651" s="61"/>
      <c r="IHR651" s="104"/>
      <c r="IHS651" s="60"/>
      <c r="IHT651" s="61"/>
      <c r="IHU651" s="104"/>
      <c r="IHV651" s="60"/>
      <c r="IHW651" s="61"/>
      <c r="IHX651" s="104"/>
      <c r="IHY651" s="60"/>
      <c r="IHZ651" s="61"/>
      <c r="IIA651" s="104"/>
      <c r="IIB651" s="60"/>
      <c r="IIC651" s="61"/>
      <c r="IID651" s="104"/>
      <c r="IIE651" s="60"/>
      <c r="IIF651" s="61"/>
      <c r="IIG651" s="104"/>
      <c r="IIH651" s="60"/>
      <c r="III651" s="61"/>
      <c r="IIJ651" s="104"/>
      <c r="IIK651" s="60"/>
      <c r="IIL651" s="61"/>
      <c r="IIM651" s="104"/>
      <c r="IIN651" s="60"/>
      <c r="IIO651" s="61"/>
      <c r="IIP651" s="104"/>
      <c r="IIQ651" s="60"/>
      <c r="IIR651" s="61"/>
      <c r="IIS651" s="104"/>
      <c r="IIT651" s="60"/>
      <c r="IIU651" s="61"/>
      <c r="IIV651" s="104"/>
      <c r="IIW651" s="60"/>
      <c r="IIX651" s="61"/>
      <c r="IIY651" s="104"/>
      <c r="IIZ651" s="60"/>
      <c r="IJA651" s="61"/>
      <c r="IJB651" s="104"/>
      <c r="IJC651" s="60"/>
      <c r="IJD651" s="61"/>
      <c r="IJE651" s="104"/>
      <c r="IJF651" s="60"/>
      <c r="IJG651" s="61"/>
      <c r="IJH651" s="104"/>
      <c r="IJI651" s="60"/>
      <c r="IJJ651" s="61"/>
      <c r="IJK651" s="104"/>
      <c r="IJL651" s="60"/>
      <c r="IJM651" s="61"/>
      <c r="IJN651" s="104"/>
      <c r="IJO651" s="60"/>
      <c r="IJP651" s="61"/>
      <c r="IJQ651" s="104"/>
      <c r="IJR651" s="60"/>
      <c r="IJS651" s="61"/>
      <c r="IJT651" s="104"/>
      <c r="IJU651" s="60"/>
      <c r="IJV651" s="61"/>
      <c r="IJW651" s="104"/>
      <c r="IJX651" s="60"/>
      <c r="IJY651" s="61"/>
      <c r="IJZ651" s="104"/>
      <c r="IKA651" s="60"/>
      <c r="IKB651" s="61"/>
      <c r="IKC651" s="104"/>
      <c r="IKD651" s="60"/>
      <c r="IKE651" s="61"/>
      <c r="IKF651" s="104"/>
      <c r="IKG651" s="60"/>
      <c r="IKH651" s="61"/>
      <c r="IKI651" s="104"/>
      <c r="IKJ651" s="60"/>
      <c r="IKK651" s="61"/>
      <c r="IKL651" s="104"/>
      <c r="IKM651" s="60"/>
      <c r="IKN651" s="61"/>
      <c r="IKO651" s="104"/>
      <c r="IKP651" s="60"/>
      <c r="IKQ651" s="61"/>
      <c r="IKR651" s="104"/>
      <c r="IKS651" s="60"/>
      <c r="IKT651" s="61"/>
      <c r="IKU651" s="104"/>
      <c r="IKV651" s="60"/>
      <c r="IKW651" s="61"/>
      <c r="IKX651" s="104"/>
      <c r="IKY651" s="60"/>
      <c r="IKZ651" s="61"/>
      <c r="ILA651" s="104"/>
      <c r="ILB651" s="60"/>
      <c r="ILC651" s="61"/>
      <c r="ILD651" s="104"/>
      <c r="ILE651" s="60"/>
      <c r="ILF651" s="61"/>
      <c r="ILG651" s="104"/>
      <c r="ILH651" s="60"/>
      <c r="ILI651" s="61"/>
      <c r="ILJ651" s="104"/>
      <c r="ILK651" s="60"/>
      <c r="ILL651" s="61"/>
      <c r="ILM651" s="104"/>
      <c r="ILN651" s="60"/>
      <c r="ILO651" s="61"/>
      <c r="ILP651" s="104"/>
      <c r="ILQ651" s="60"/>
      <c r="ILR651" s="61"/>
      <c r="ILS651" s="104"/>
      <c r="ILT651" s="60"/>
      <c r="ILU651" s="61"/>
      <c r="ILV651" s="104"/>
      <c r="ILW651" s="60"/>
      <c r="ILX651" s="61"/>
      <c r="ILY651" s="104"/>
      <c r="ILZ651" s="60"/>
      <c r="IMA651" s="61"/>
      <c r="IMB651" s="104"/>
      <c r="IMC651" s="60"/>
      <c r="IMD651" s="61"/>
      <c r="IME651" s="104"/>
      <c r="IMF651" s="60"/>
      <c r="IMG651" s="61"/>
      <c r="IMH651" s="104"/>
      <c r="IMI651" s="60"/>
      <c r="IMJ651" s="61"/>
      <c r="IMK651" s="104"/>
      <c r="IML651" s="60"/>
      <c r="IMM651" s="61"/>
      <c r="IMN651" s="104"/>
      <c r="IMO651" s="60"/>
      <c r="IMP651" s="61"/>
      <c r="IMQ651" s="104"/>
      <c r="IMR651" s="60"/>
      <c r="IMS651" s="61"/>
      <c r="IMT651" s="104"/>
      <c r="IMU651" s="60"/>
      <c r="IMV651" s="61"/>
      <c r="IMW651" s="104"/>
      <c r="IMX651" s="60"/>
      <c r="IMY651" s="61"/>
      <c r="IMZ651" s="104"/>
      <c r="INA651" s="60"/>
      <c r="INB651" s="61"/>
      <c r="INC651" s="104"/>
      <c r="IND651" s="60"/>
      <c r="INE651" s="61"/>
      <c r="INF651" s="104"/>
      <c r="ING651" s="60"/>
      <c r="INH651" s="61"/>
      <c r="INI651" s="104"/>
      <c r="INJ651" s="60"/>
      <c r="INK651" s="61"/>
      <c r="INL651" s="104"/>
      <c r="INM651" s="60"/>
      <c r="INN651" s="61"/>
      <c r="INO651" s="104"/>
      <c r="INP651" s="60"/>
      <c r="INQ651" s="61"/>
      <c r="INR651" s="104"/>
      <c r="INS651" s="60"/>
      <c r="INT651" s="61"/>
      <c r="INU651" s="104"/>
      <c r="INV651" s="60"/>
      <c r="INW651" s="61"/>
      <c r="INX651" s="104"/>
      <c r="INY651" s="60"/>
      <c r="INZ651" s="61"/>
      <c r="IOA651" s="104"/>
      <c r="IOB651" s="60"/>
      <c r="IOC651" s="61"/>
      <c r="IOD651" s="104"/>
      <c r="IOE651" s="60"/>
      <c r="IOF651" s="61"/>
      <c r="IOG651" s="104"/>
      <c r="IOH651" s="60"/>
      <c r="IOI651" s="61"/>
      <c r="IOJ651" s="104"/>
      <c r="IOK651" s="60"/>
      <c r="IOL651" s="61"/>
      <c r="IOM651" s="104"/>
      <c r="ION651" s="60"/>
      <c r="IOO651" s="61"/>
      <c r="IOP651" s="104"/>
      <c r="IOQ651" s="60"/>
      <c r="IOR651" s="61"/>
      <c r="IOS651" s="104"/>
      <c r="IOT651" s="60"/>
      <c r="IOU651" s="61"/>
      <c r="IOV651" s="104"/>
      <c r="IOW651" s="60"/>
      <c r="IOX651" s="61"/>
      <c r="IOY651" s="104"/>
      <c r="IOZ651" s="60"/>
      <c r="IPA651" s="61"/>
      <c r="IPB651" s="104"/>
      <c r="IPC651" s="60"/>
      <c r="IPD651" s="61"/>
      <c r="IPE651" s="104"/>
      <c r="IPF651" s="60"/>
      <c r="IPG651" s="61"/>
      <c r="IPH651" s="104"/>
      <c r="IPI651" s="60"/>
      <c r="IPJ651" s="61"/>
      <c r="IPK651" s="104"/>
      <c r="IPL651" s="60"/>
      <c r="IPM651" s="61"/>
      <c r="IPN651" s="104"/>
      <c r="IPO651" s="60"/>
      <c r="IPP651" s="61"/>
      <c r="IPQ651" s="104"/>
      <c r="IPR651" s="60"/>
      <c r="IPS651" s="61"/>
      <c r="IPT651" s="104"/>
      <c r="IPU651" s="60"/>
      <c r="IPV651" s="61"/>
      <c r="IPW651" s="104"/>
      <c r="IPX651" s="60"/>
      <c r="IPY651" s="61"/>
      <c r="IPZ651" s="104"/>
      <c r="IQA651" s="60"/>
      <c r="IQB651" s="61"/>
      <c r="IQC651" s="104"/>
      <c r="IQD651" s="60"/>
      <c r="IQE651" s="61"/>
      <c r="IQF651" s="104"/>
      <c r="IQG651" s="60"/>
      <c r="IQH651" s="61"/>
      <c r="IQI651" s="104"/>
      <c r="IQJ651" s="60"/>
      <c r="IQK651" s="61"/>
      <c r="IQL651" s="104"/>
      <c r="IQM651" s="60"/>
      <c r="IQN651" s="61"/>
      <c r="IQO651" s="104"/>
      <c r="IQP651" s="60"/>
      <c r="IQQ651" s="61"/>
      <c r="IQR651" s="104"/>
      <c r="IQS651" s="60"/>
      <c r="IQT651" s="61"/>
      <c r="IQU651" s="104"/>
      <c r="IQV651" s="60"/>
      <c r="IQW651" s="61"/>
      <c r="IQX651" s="104"/>
      <c r="IQY651" s="60"/>
      <c r="IQZ651" s="61"/>
      <c r="IRA651" s="104"/>
      <c r="IRB651" s="60"/>
      <c r="IRC651" s="61"/>
      <c r="IRD651" s="104"/>
      <c r="IRE651" s="60"/>
      <c r="IRF651" s="61"/>
      <c r="IRG651" s="104"/>
      <c r="IRH651" s="60"/>
      <c r="IRI651" s="61"/>
      <c r="IRJ651" s="104"/>
      <c r="IRK651" s="60"/>
      <c r="IRL651" s="61"/>
      <c r="IRM651" s="104"/>
      <c r="IRN651" s="60"/>
      <c r="IRO651" s="61"/>
      <c r="IRP651" s="104"/>
      <c r="IRQ651" s="60"/>
      <c r="IRR651" s="61"/>
      <c r="IRS651" s="104"/>
      <c r="IRT651" s="60"/>
      <c r="IRU651" s="61"/>
      <c r="IRV651" s="104"/>
      <c r="IRW651" s="60"/>
      <c r="IRX651" s="61"/>
      <c r="IRY651" s="104"/>
      <c r="IRZ651" s="60"/>
      <c r="ISA651" s="61"/>
      <c r="ISB651" s="104"/>
      <c r="ISC651" s="60"/>
      <c r="ISD651" s="61"/>
      <c r="ISE651" s="104"/>
      <c r="ISF651" s="60"/>
      <c r="ISG651" s="61"/>
      <c r="ISH651" s="104"/>
      <c r="ISI651" s="60"/>
      <c r="ISJ651" s="61"/>
      <c r="ISK651" s="104"/>
      <c r="ISL651" s="60"/>
      <c r="ISM651" s="61"/>
      <c r="ISN651" s="104"/>
      <c r="ISO651" s="60"/>
      <c r="ISP651" s="61"/>
      <c r="ISQ651" s="104"/>
      <c r="ISR651" s="60"/>
      <c r="ISS651" s="61"/>
      <c r="IST651" s="104"/>
      <c r="ISU651" s="60"/>
      <c r="ISV651" s="61"/>
      <c r="ISW651" s="104"/>
      <c r="ISX651" s="60"/>
      <c r="ISY651" s="61"/>
      <c r="ISZ651" s="104"/>
      <c r="ITA651" s="60"/>
      <c r="ITB651" s="61"/>
      <c r="ITC651" s="104"/>
      <c r="ITD651" s="60"/>
      <c r="ITE651" s="61"/>
      <c r="ITF651" s="104"/>
      <c r="ITG651" s="60"/>
      <c r="ITH651" s="61"/>
      <c r="ITI651" s="104"/>
      <c r="ITJ651" s="60"/>
      <c r="ITK651" s="61"/>
      <c r="ITL651" s="104"/>
      <c r="ITM651" s="60"/>
      <c r="ITN651" s="61"/>
      <c r="ITO651" s="104"/>
      <c r="ITP651" s="60"/>
      <c r="ITQ651" s="61"/>
      <c r="ITR651" s="104"/>
      <c r="ITS651" s="60"/>
      <c r="ITT651" s="61"/>
      <c r="ITU651" s="104"/>
      <c r="ITV651" s="60"/>
      <c r="ITW651" s="61"/>
      <c r="ITX651" s="104"/>
      <c r="ITY651" s="60"/>
      <c r="ITZ651" s="61"/>
      <c r="IUA651" s="104"/>
      <c r="IUB651" s="60"/>
      <c r="IUC651" s="61"/>
      <c r="IUD651" s="104"/>
      <c r="IUE651" s="60"/>
      <c r="IUF651" s="61"/>
      <c r="IUG651" s="104"/>
      <c r="IUH651" s="60"/>
      <c r="IUI651" s="61"/>
      <c r="IUJ651" s="104"/>
      <c r="IUK651" s="60"/>
      <c r="IUL651" s="61"/>
      <c r="IUM651" s="104"/>
      <c r="IUN651" s="60"/>
      <c r="IUO651" s="61"/>
      <c r="IUP651" s="104"/>
      <c r="IUQ651" s="60"/>
      <c r="IUR651" s="61"/>
      <c r="IUS651" s="104"/>
      <c r="IUT651" s="60"/>
      <c r="IUU651" s="61"/>
      <c r="IUV651" s="104"/>
      <c r="IUW651" s="60"/>
      <c r="IUX651" s="61"/>
      <c r="IUY651" s="104"/>
      <c r="IUZ651" s="60"/>
      <c r="IVA651" s="61"/>
      <c r="IVB651" s="104"/>
      <c r="IVC651" s="60"/>
      <c r="IVD651" s="61"/>
      <c r="IVE651" s="104"/>
      <c r="IVF651" s="60"/>
      <c r="IVG651" s="61"/>
      <c r="IVH651" s="104"/>
      <c r="IVI651" s="60"/>
      <c r="IVJ651" s="61"/>
      <c r="IVK651" s="104"/>
      <c r="IVL651" s="60"/>
      <c r="IVM651" s="61"/>
      <c r="IVN651" s="104"/>
      <c r="IVO651" s="60"/>
      <c r="IVP651" s="61"/>
      <c r="IVQ651" s="104"/>
      <c r="IVR651" s="60"/>
      <c r="IVS651" s="61"/>
      <c r="IVT651" s="104"/>
      <c r="IVU651" s="60"/>
      <c r="IVV651" s="61"/>
      <c r="IVW651" s="104"/>
      <c r="IVX651" s="60"/>
      <c r="IVY651" s="61"/>
      <c r="IVZ651" s="104"/>
      <c r="IWA651" s="60"/>
      <c r="IWB651" s="61"/>
      <c r="IWC651" s="104"/>
      <c r="IWD651" s="60"/>
      <c r="IWE651" s="61"/>
      <c r="IWF651" s="104"/>
      <c r="IWG651" s="60"/>
      <c r="IWH651" s="61"/>
      <c r="IWI651" s="104"/>
      <c r="IWJ651" s="60"/>
      <c r="IWK651" s="61"/>
      <c r="IWL651" s="104"/>
      <c r="IWM651" s="60"/>
      <c r="IWN651" s="61"/>
      <c r="IWO651" s="104"/>
      <c r="IWP651" s="60"/>
      <c r="IWQ651" s="61"/>
      <c r="IWR651" s="104"/>
      <c r="IWS651" s="60"/>
      <c r="IWT651" s="61"/>
      <c r="IWU651" s="104"/>
      <c r="IWV651" s="60"/>
      <c r="IWW651" s="61"/>
      <c r="IWX651" s="104"/>
      <c r="IWY651" s="60"/>
      <c r="IWZ651" s="61"/>
      <c r="IXA651" s="104"/>
      <c r="IXB651" s="60"/>
      <c r="IXC651" s="61"/>
      <c r="IXD651" s="104"/>
      <c r="IXE651" s="60"/>
      <c r="IXF651" s="61"/>
      <c r="IXG651" s="104"/>
      <c r="IXH651" s="60"/>
      <c r="IXI651" s="61"/>
      <c r="IXJ651" s="104"/>
      <c r="IXK651" s="60"/>
      <c r="IXL651" s="61"/>
      <c r="IXM651" s="104"/>
      <c r="IXN651" s="60"/>
      <c r="IXO651" s="61"/>
      <c r="IXP651" s="104"/>
      <c r="IXQ651" s="60"/>
      <c r="IXR651" s="61"/>
      <c r="IXS651" s="104"/>
      <c r="IXT651" s="60"/>
      <c r="IXU651" s="61"/>
      <c r="IXV651" s="104"/>
      <c r="IXW651" s="60"/>
      <c r="IXX651" s="61"/>
      <c r="IXY651" s="104"/>
      <c r="IXZ651" s="60"/>
      <c r="IYA651" s="61"/>
      <c r="IYB651" s="104"/>
      <c r="IYC651" s="60"/>
      <c r="IYD651" s="61"/>
      <c r="IYE651" s="104"/>
      <c r="IYF651" s="60"/>
      <c r="IYG651" s="61"/>
      <c r="IYH651" s="104"/>
      <c r="IYI651" s="60"/>
      <c r="IYJ651" s="61"/>
      <c r="IYK651" s="104"/>
      <c r="IYL651" s="60"/>
      <c r="IYM651" s="61"/>
      <c r="IYN651" s="104"/>
      <c r="IYO651" s="60"/>
      <c r="IYP651" s="61"/>
      <c r="IYQ651" s="104"/>
      <c r="IYR651" s="60"/>
      <c r="IYS651" s="61"/>
      <c r="IYT651" s="104"/>
      <c r="IYU651" s="60"/>
      <c r="IYV651" s="61"/>
      <c r="IYW651" s="104"/>
      <c r="IYX651" s="60"/>
      <c r="IYY651" s="61"/>
      <c r="IYZ651" s="104"/>
      <c r="IZA651" s="60"/>
      <c r="IZB651" s="61"/>
      <c r="IZC651" s="104"/>
      <c r="IZD651" s="60"/>
      <c r="IZE651" s="61"/>
      <c r="IZF651" s="104"/>
      <c r="IZG651" s="60"/>
      <c r="IZH651" s="61"/>
      <c r="IZI651" s="104"/>
      <c r="IZJ651" s="60"/>
      <c r="IZK651" s="61"/>
      <c r="IZL651" s="104"/>
      <c r="IZM651" s="60"/>
      <c r="IZN651" s="61"/>
      <c r="IZO651" s="104"/>
      <c r="IZP651" s="60"/>
      <c r="IZQ651" s="61"/>
      <c r="IZR651" s="104"/>
      <c r="IZS651" s="60"/>
      <c r="IZT651" s="61"/>
      <c r="IZU651" s="104"/>
      <c r="IZV651" s="60"/>
      <c r="IZW651" s="61"/>
      <c r="IZX651" s="104"/>
      <c r="IZY651" s="60"/>
      <c r="IZZ651" s="61"/>
      <c r="JAA651" s="104"/>
      <c r="JAB651" s="60"/>
      <c r="JAC651" s="61"/>
      <c r="JAD651" s="104"/>
      <c r="JAE651" s="60"/>
      <c r="JAF651" s="61"/>
      <c r="JAG651" s="104"/>
      <c r="JAH651" s="60"/>
      <c r="JAI651" s="61"/>
      <c r="JAJ651" s="104"/>
      <c r="JAK651" s="60"/>
      <c r="JAL651" s="61"/>
      <c r="JAM651" s="104"/>
      <c r="JAN651" s="60"/>
      <c r="JAO651" s="61"/>
      <c r="JAP651" s="104"/>
      <c r="JAQ651" s="60"/>
      <c r="JAR651" s="61"/>
      <c r="JAS651" s="104"/>
      <c r="JAT651" s="60"/>
      <c r="JAU651" s="61"/>
      <c r="JAV651" s="104"/>
      <c r="JAW651" s="60"/>
      <c r="JAX651" s="61"/>
      <c r="JAY651" s="104"/>
      <c r="JAZ651" s="60"/>
      <c r="JBA651" s="61"/>
      <c r="JBB651" s="104"/>
      <c r="JBC651" s="60"/>
      <c r="JBD651" s="61"/>
      <c r="JBE651" s="104"/>
      <c r="JBF651" s="60"/>
      <c r="JBG651" s="61"/>
      <c r="JBH651" s="104"/>
      <c r="JBI651" s="60"/>
      <c r="JBJ651" s="61"/>
      <c r="JBK651" s="104"/>
      <c r="JBL651" s="60"/>
      <c r="JBM651" s="61"/>
      <c r="JBN651" s="104"/>
      <c r="JBO651" s="60"/>
      <c r="JBP651" s="61"/>
      <c r="JBQ651" s="104"/>
      <c r="JBR651" s="60"/>
      <c r="JBS651" s="61"/>
      <c r="JBT651" s="104"/>
      <c r="JBU651" s="60"/>
      <c r="JBV651" s="61"/>
      <c r="JBW651" s="104"/>
      <c r="JBX651" s="60"/>
      <c r="JBY651" s="61"/>
      <c r="JBZ651" s="104"/>
      <c r="JCA651" s="60"/>
      <c r="JCB651" s="61"/>
      <c r="JCC651" s="104"/>
      <c r="JCD651" s="60"/>
      <c r="JCE651" s="61"/>
      <c r="JCF651" s="104"/>
      <c r="JCG651" s="60"/>
      <c r="JCH651" s="61"/>
      <c r="JCI651" s="104"/>
      <c r="JCJ651" s="60"/>
      <c r="JCK651" s="61"/>
      <c r="JCL651" s="104"/>
      <c r="JCM651" s="60"/>
      <c r="JCN651" s="61"/>
      <c r="JCO651" s="104"/>
      <c r="JCP651" s="60"/>
      <c r="JCQ651" s="61"/>
      <c r="JCR651" s="104"/>
      <c r="JCS651" s="60"/>
      <c r="JCT651" s="61"/>
      <c r="JCU651" s="104"/>
      <c r="JCV651" s="60"/>
      <c r="JCW651" s="61"/>
      <c r="JCX651" s="104"/>
      <c r="JCY651" s="60"/>
      <c r="JCZ651" s="61"/>
      <c r="JDA651" s="104"/>
      <c r="JDB651" s="60"/>
      <c r="JDC651" s="61"/>
      <c r="JDD651" s="104"/>
      <c r="JDE651" s="60"/>
      <c r="JDF651" s="61"/>
      <c r="JDG651" s="104"/>
      <c r="JDH651" s="60"/>
      <c r="JDI651" s="61"/>
      <c r="JDJ651" s="104"/>
      <c r="JDK651" s="60"/>
      <c r="JDL651" s="61"/>
      <c r="JDM651" s="104"/>
      <c r="JDN651" s="60"/>
      <c r="JDO651" s="61"/>
      <c r="JDP651" s="104"/>
      <c r="JDQ651" s="60"/>
      <c r="JDR651" s="61"/>
      <c r="JDS651" s="104"/>
      <c r="JDT651" s="60"/>
      <c r="JDU651" s="61"/>
      <c r="JDV651" s="104"/>
      <c r="JDW651" s="60"/>
      <c r="JDX651" s="61"/>
      <c r="JDY651" s="104"/>
      <c r="JDZ651" s="60"/>
      <c r="JEA651" s="61"/>
      <c r="JEB651" s="104"/>
      <c r="JEC651" s="60"/>
      <c r="JED651" s="61"/>
      <c r="JEE651" s="104"/>
      <c r="JEF651" s="60"/>
      <c r="JEG651" s="61"/>
      <c r="JEH651" s="104"/>
      <c r="JEI651" s="60"/>
      <c r="JEJ651" s="61"/>
      <c r="JEK651" s="104"/>
      <c r="JEL651" s="60"/>
      <c r="JEM651" s="61"/>
      <c r="JEN651" s="104"/>
      <c r="JEO651" s="60"/>
      <c r="JEP651" s="61"/>
      <c r="JEQ651" s="104"/>
      <c r="JER651" s="60"/>
      <c r="JES651" s="61"/>
      <c r="JET651" s="104"/>
      <c r="JEU651" s="60"/>
      <c r="JEV651" s="61"/>
      <c r="JEW651" s="104"/>
      <c r="JEX651" s="60"/>
      <c r="JEY651" s="61"/>
      <c r="JEZ651" s="104"/>
      <c r="JFA651" s="60"/>
      <c r="JFB651" s="61"/>
      <c r="JFC651" s="104"/>
      <c r="JFD651" s="60"/>
      <c r="JFE651" s="61"/>
      <c r="JFF651" s="104"/>
      <c r="JFG651" s="60"/>
      <c r="JFH651" s="61"/>
      <c r="JFI651" s="104"/>
      <c r="JFJ651" s="60"/>
      <c r="JFK651" s="61"/>
      <c r="JFL651" s="104"/>
      <c r="JFM651" s="60"/>
      <c r="JFN651" s="61"/>
      <c r="JFO651" s="104"/>
      <c r="JFP651" s="60"/>
      <c r="JFQ651" s="61"/>
      <c r="JFR651" s="104"/>
      <c r="JFS651" s="60"/>
      <c r="JFT651" s="61"/>
      <c r="JFU651" s="104"/>
      <c r="JFV651" s="60"/>
      <c r="JFW651" s="61"/>
      <c r="JFX651" s="104"/>
      <c r="JFY651" s="60"/>
      <c r="JFZ651" s="61"/>
      <c r="JGA651" s="104"/>
      <c r="JGB651" s="60"/>
      <c r="JGC651" s="61"/>
      <c r="JGD651" s="104"/>
      <c r="JGE651" s="60"/>
      <c r="JGF651" s="61"/>
      <c r="JGG651" s="104"/>
      <c r="JGH651" s="60"/>
      <c r="JGI651" s="61"/>
      <c r="JGJ651" s="104"/>
      <c r="JGK651" s="60"/>
      <c r="JGL651" s="61"/>
      <c r="JGM651" s="104"/>
      <c r="JGN651" s="60"/>
      <c r="JGO651" s="61"/>
      <c r="JGP651" s="104"/>
      <c r="JGQ651" s="60"/>
      <c r="JGR651" s="61"/>
      <c r="JGS651" s="104"/>
      <c r="JGT651" s="60"/>
      <c r="JGU651" s="61"/>
      <c r="JGV651" s="104"/>
      <c r="JGW651" s="60"/>
      <c r="JGX651" s="61"/>
      <c r="JGY651" s="104"/>
      <c r="JGZ651" s="60"/>
      <c r="JHA651" s="61"/>
      <c r="JHB651" s="104"/>
      <c r="JHC651" s="60"/>
      <c r="JHD651" s="61"/>
      <c r="JHE651" s="104"/>
      <c r="JHF651" s="60"/>
      <c r="JHG651" s="61"/>
      <c r="JHH651" s="104"/>
      <c r="JHI651" s="60"/>
      <c r="JHJ651" s="61"/>
      <c r="JHK651" s="104"/>
      <c r="JHL651" s="60"/>
      <c r="JHM651" s="61"/>
      <c r="JHN651" s="104"/>
      <c r="JHO651" s="60"/>
      <c r="JHP651" s="61"/>
      <c r="JHQ651" s="104"/>
      <c r="JHR651" s="60"/>
      <c r="JHS651" s="61"/>
      <c r="JHT651" s="104"/>
      <c r="JHU651" s="60"/>
      <c r="JHV651" s="61"/>
      <c r="JHW651" s="104"/>
      <c r="JHX651" s="60"/>
      <c r="JHY651" s="61"/>
      <c r="JHZ651" s="104"/>
      <c r="JIA651" s="60"/>
      <c r="JIB651" s="61"/>
      <c r="JIC651" s="104"/>
      <c r="JID651" s="60"/>
      <c r="JIE651" s="61"/>
      <c r="JIF651" s="104"/>
      <c r="JIG651" s="60"/>
      <c r="JIH651" s="61"/>
      <c r="JII651" s="104"/>
      <c r="JIJ651" s="60"/>
      <c r="JIK651" s="61"/>
      <c r="JIL651" s="104"/>
      <c r="JIM651" s="60"/>
      <c r="JIN651" s="61"/>
      <c r="JIO651" s="104"/>
      <c r="JIP651" s="60"/>
      <c r="JIQ651" s="61"/>
      <c r="JIR651" s="104"/>
      <c r="JIS651" s="60"/>
      <c r="JIT651" s="61"/>
      <c r="JIU651" s="104"/>
      <c r="JIV651" s="60"/>
      <c r="JIW651" s="61"/>
      <c r="JIX651" s="104"/>
      <c r="JIY651" s="60"/>
      <c r="JIZ651" s="61"/>
      <c r="JJA651" s="104"/>
      <c r="JJB651" s="60"/>
      <c r="JJC651" s="61"/>
      <c r="JJD651" s="104"/>
      <c r="JJE651" s="60"/>
      <c r="JJF651" s="61"/>
      <c r="JJG651" s="104"/>
      <c r="JJH651" s="60"/>
      <c r="JJI651" s="61"/>
      <c r="JJJ651" s="104"/>
      <c r="JJK651" s="60"/>
      <c r="JJL651" s="61"/>
      <c r="JJM651" s="104"/>
      <c r="JJN651" s="60"/>
      <c r="JJO651" s="61"/>
      <c r="JJP651" s="104"/>
      <c r="JJQ651" s="60"/>
      <c r="JJR651" s="61"/>
      <c r="JJS651" s="104"/>
      <c r="JJT651" s="60"/>
      <c r="JJU651" s="61"/>
      <c r="JJV651" s="104"/>
      <c r="JJW651" s="60"/>
      <c r="JJX651" s="61"/>
      <c r="JJY651" s="104"/>
      <c r="JJZ651" s="60"/>
      <c r="JKA651" s="61"/>
      <c r="JKB651" s="104"/>
      <c r="JKC651" s="60"/>
      <c r="JKD651" s="61"/>
      <c r="JKE651" s="104"/>
      <c r="JKF651" s="60"/>
      <c r="JKG651" s="61"/>
      <c r="JKH651" s="104"/>
      <c r="JKI651" s="60"/>
      <c r="JKJ651" s="61"/>
      <c r="JKK651" s="104"/>
      <c r="JKL651" s="60"/>
      <c r="JKM651" s="61"/>
      <c r="JKN651" s="104"/>
      <c r="JKO651" s="60"/>
      <c r="JKP651" s="61"/>
      <c r="JKQ651" s="104"/>
      <c r="JKR651" s="60"/>
      <c r="JKS651" s="61"/>
      <c r="JKT651" s="104"/>
      <c r="JKU651" s="60"/>
      <c r="JKV651" s="61"/>
      <c r="JKW651" s="104"/>
      <c r="JKX651" s="60"/>
      <c r="JKY651" s="61"/>
      <c r="JKZ651" s="104"/>
      <c r="JLA651" s="60"/>
      <c r="JLB651" s="61"/>
      <c r="JLC651" s="104"/>
      <c r="JLD651" s="60"/>
      <c r="JLE651" s="61"/>
      <c r="JLF651" s="104"/>
      <c r="JLG651" s="60"/>
      <c r="JLH651" s="61"/>
      <c r="JLI651" s="104"/>
      <c r="JLJ651" s="60"/>
      <c r="JLK651" s="61"/>
      <c r="JLL651" s="104"/>
      <c r="JLM651" s="60"/>
      <c r="JLN651" s="61"/>
      <c r="JLO651" s="104"/>
      <c r="JLP651" s="60"/>
      <c r="JLQ651" s="61"/>
      <c r="JLR651" s="104"/>
      <c r="JLS651" s="60"/>
      <c r="JLT651" s="61"/>
      <c r="JLU651" s="104"/>
      <c r="JLV651" s="60"/>
      <c r="JLW651" s="61"/>
      <c r="JLX651" s="104"/>
      <c r="JLY651" s="60"/>
      <c r="JLZ651" s="61"/>
      <c r="JMA651" s="104"/>
      <c r="JMB651" s="60"/>
      <c r="JMC651" s="61"/>
      <c r="JMD651" s="104"/>
      <c r="JME651" s="60"/>
      <c r="JMF651" s="61"/>
      <c r="JMG651" s="104"/>
      <c r="JMH651" s="60"/>
      <c r="JMI651" s="61"/>
      <c r="JMJ651" s="104"/>
      <c r="JMK651" s="60"/>
      <c r="JML651" s="61"/>
      <c r="JMM651" s="104"/>
      <c r="JMN651" s="60"/>
      <c r="JMO651" s="61"/>
      <c r="JMP651" s="104"/>
      <c r="JMQ651" s="60"/>
      <c r="JMR651" s="61"/>
      <c r="JMS651" s="104"/>
      <c r="JMT651" s="60"/>
      <c r="JMU651" s="61"/>
      <c r="JMV651" s="104"/>
      <c r="JMW651" s="60"/>
      <c r="JMX651" s="61"/>
      <c r="JMY651" s="104"/>
      <c r="JMZ651" s="60"/>
      <c r="JNA651" s="61"/>
      <c r="JNB651" s="104"/>
      <c r="JNC651" s="60"/>
      <c r="JND651" s="61"/>
      <c r="JNE651" s="104"/>
      <c r="JNF651" s="60"/>
      <c r="JNG651" s="61"/>
      <c r="JNH651" s="104"/>
      <c r="JNI651" s="60"/>
      <c r="JNJ651" s="61"/>
      <c r="JNK651" s="104"/>
      <c r="JNL651" s="60"/>
      <c r="JNM651" s="61"/>
      <c r="JNN651" s="104"/>
      <c r="JNO651" s="60"/>
      <c r="JNP651" s="61"/>
      <c r="JNQ651" s="104"/>
      <c r="JNR651" s="60"/>
      <c r="JNS651" s="61"/>
      <c r="JNT651" s="104"/>
      <c r="JNU651" s="60"/>
      <c r="JNV651" s="61"/>
      <c r="JNW651" s="104"/>
      <c r="JNX651" s="60"/>
      <c r="JNY651" s="61"/>
      <c r="JNZ651" s="104"/>
      <c r="JOA651" s="60"/>
      <c r="JOB651" s="61"/>
      <c r="JOC651" s="104"/>
      <c r="JOD651" s="60"/>
      <c r="JOE651" s="61"/>
      <c r="JOF651" s="104"/>
      <c r="JOG651" s="60"/>
      <c r="JOH651" s="61"/>
      <c r="JOI651" s="104"/>
      <c r="JOJ651" s="60"/>
      <c r="JOK651" s="61"/>
      <c r="JOL651" s="104"/>
      <c r="JOM651" s="60"/>
      <c r="JON651" s="61"/>
      <c r="JOO651" s="104"/>
      <c r="JOP651" s="60"/>
      <c r="JOQ651" s="61"/>
      <c r="JOR651" s="104"/>
      <c r="JOS651" s="60"/>
      <c r="JOT651" s="61"/>
      <c r="JOU651" s="104"/>
      <c r="JOV651" s="60"/>
      <c r="JOW651" s="61"/>
      <c r="JOX651" s="104"/>
      <c r="JOY651" s="60"/>
      <c r="JOZ651" s="61"/>
      <c r="JPA651" s="104"/>
      <c r="JPB651" s="60"/>
      <c r="JPC651" s="61"/>
      <c r="JPD651" s="104"/>
      <c r="JPE651" s="60"/>
      <c r="JPF651" s="61"/>
      <c r="JPG651" s="104"/>
      <c r="JPH651" s="60"/>
      <c r="JPI651" s="61"/>
      <c r="JPJ651" s="104"/>
      <c r="JPK651" s="60"/>
      <c r="JPL651" s="61"/>
      <c r="JPM651" s="104"/>
      <c r="JPN651" s="60"/>
      <c r="JPO651" s="61"/>
      <c r="JPP651" s="104"/>
      <c r="JPQ651" s="60"/>
      <c r="JPR651" s="61"/>
      <c r="JPS651" s="104"/>
      <c r="JPT651" s="60"/>
      <c r="JPU651" s="61"/>
      <c r="JPV651" s="104"/>
      <c r="JPW651" s="60"/>
      <c r="JPX651" s="61"/>
      <c r="JPY651" s="104"/>
      <c r="JPZ651" s="60"/>
      <c r="JQA651" s="61"/>
      <c r="JQB651" s="104"/>
      <c r="JQC651" s="60"/>
      <c r="JQD651" s="61"/>
      <c r="JQE651" s="104"/>
      <c r="JQF651" s="60"/>
      <c r="JQG651" s="61"/>
      <c r="JQH651" s="104"/>
      <c r="JQI651" s="60"/>
      <c r="JQJ651" s="61"/>
      <c r="JQK651" s="104"/>
      <c r="JQL651" s="60"/>
      <c r="JQM651" s="61"/>
      <c r="JQN651" s="104"/>
      <c r="JQO651" s="60"/>
      <c r="JQP651" s="61"/>
      <c r="JQQ651" s="104"/>
      <c r="JQR651" s="60"/>
      <c r="JQS651" s="61"/>
      <c r="JQT651" s="104"/>
      <c r="JQU651" s="60"/>
      <c r="JQV651" s="61"/>
      <c r="JQW651" s="104"/>
      <c r="JQX651" s="60"/>
      <c r="JQY651" s="61"/>
      <c r="JQZ651" s="104"/>
      <c r="JRA651" s="60"/>
      <c r="JRB651" s="61"/>
      <c r="JRC651" s="104"/>
      <c r="JRD651" s="60"/>
      <c r="JRE651" s="61"/>
      <c r="JRF651" s="104"/>
      <c r="JRG651" s="60"/>
      <c r="JRH651" s="61"/>
      <c r="JRI651" s="104"/>
      <c r="JRJ651" s="60"/>
      <c r="JRK651" s="61"/>
      <c r="JRL651" s="104"/>
      <c r="JRM651" s="60"/>
      <c r="JRN651" s="61"/>
      <c r="JRO651" s="104"/>
      <c r="JRP651" s="60"/>
      <c r="JRQ651" s="61"/>
      <c r="JRR651" s="104"/>
      <c r="JRS651" s="60"/>
      <c r="JRT651" s="61"/>
      <c r="JRU651" s="104"/>
      <c r="JRV651" s="60"/>
      <c r="JRW651" s="61"/>
      <c r="JRX651" s="104"/>
      <c r="JRY651" s="60"/>
      <c r="JRZ651" s="61"/>
      <c r="JSA651" s="104"/>
      <c r="JSB651" s="60"/>
      <c r="JSC651" s="61"/>
      <c r="JSD651" s="104"/>
      <c r="JSE651" s="60"/>
      <c r="JSF651" s="61"/>
      <c r="JSG651" s="104"/>
      <c r="JSH651" s="60"/>
      <c r="JSI651" s="61"/>
      <c r="JSJ651" s="104"/>
      <c r="JSK651" s="60"/>
      <c r="JSL651" s="61"/>
      <c r="JSM651" s="104"/>
      <c r="JSN651" s="60"/>
      <c r="JSO651" s="61"/>
      <c r="JSP651" s="104"/>
      <c r="JSQ651" s="60"/>
      <c r="JSR651" s="61"/>
      <c r="JSS651" s="104"/>
      <c r="JST651" s="60"/>
      <c r="JSU651" s="61"/>
      <c r="JSV651" s="104"/>
      <c r="JSW651" s="60"/>
      <c r="JSX651" s="61"/>
      <c r="JSY651" s="104"/>
      <c r="JSZ651" s="60"/>
      <c r="JTA651" s="61"/>
      <c r="JTB651" s="104"/>
      <c r="JTC651" s="60"/>
      <c r="JTD651" s="61"/>
      <c r="JTE651" s="104"/>
      <c r="JTF651" s="60"/>
      <c r="JTG651" s="61"/>
      <c r="JTH651" s="104"/>
      <c r="JTI651" s="60"/>
      <c r="JTJ651" s="61"/>
      <c r="JTK651" s="104"/>
      <c r="JTL651" s="60"/>
      <c r="JTM651" s="61"/>
      <c r="JTN651" s="104"/>
      <c r="JTO651" s="60"/>
      <c r="JTP651" s="61"/>
      <c r="JTQ651" s="104"/>
      <c r="JTR651" s="60"/>
      <c r="JTS651" s="61"/>
      <c r="JTT651" s="104"/>
      <c r="JTU651" s="60"/>
      <c r="JTV651" s="61"/>
      <c r="JTW651" s="104"/>
      <c r="JTX651" s="60"/>
      <c r="JTY651" s="61"/>
      <c r="JTZ651" s="104"/>
      <c r="JUA651" s="60"/>
      <c r="JUB651" s="61"/>
      <c r="JUC651" s="104"/>
      <c r="JUD651" s="60"/>
      <c r="JUE651" s="61"/>
      <c r="JUF651" s="104"/>
      <c r="JUG651" s="60"/>
      <c r="JUH651" s="61"/>
      <c r="JUI651" s="104"/>
      <c r="JUJ651" s="60"/>
      <c r="JUK651" s="61"/>
      <c r="JUL651" s="104"/>
      <c r="JUM651" s="60"/>
      <c r="JUN651" s="61"/>
      <c r="JUO651" s="104"/>
      <c r="JUP651" s="60"/>
      <c r="JUQ651" s="61"/>
      <c r="JUR651" s="104"/>
      <c r="JUS651" s="60"/>
      <c r="JUT651" s="61"/>
      <c r="JUU651" s="104"/>
      <c r="JUV651" s="60"/>
      <c r="JUW651" s="61"/>
      <c r="JUX651" s="104"/>
      <c r="JUY651" s="60"/>
      <c r="JUZ651" s="61"/>
      <c r="JVA651" s="104"/>
      <c r="JVB651" s="60"/>
      <c r="JVC651" s="61"/>
      <c r="JVD651" s="104"/>
      <c r="JVE651" s="60"/>
      <c r="JVF651" s="61"/>
      <c r="JVG651" s="104"/>
      <c r="JVH651" s="60"/>
      <c r="JVI651" s="61"/>
      <c r="JVJ651" s="104"/>
      <c r="JVK651" s="60"/>
      <c r="JVL651" s="61"/>
      <c r="JVM651" s="104"/>
      <c r="JVN651" s="60"/>
      <c r="JVO651" s="61"/>
      <c r="JVP651" s="104"/>
      <c r="JVQ651" s="60"/>
      <c r="JVR651" s="61"/>
      <c r="JVS651" s="104"/>
      <c r="JVT651" s="60"/>
      <c r="JVU651" s="61"/>
      <c r="JVV651" s="104"/>
      <c r="JVW651" s="60"/>
      <c r="JVX651" s="61"/>
      <c r="JVY651" s="104"/>
      <c r="JVZ651" s="60"/>
      <c r="JWA651" s="61"/>
      <c r="JWB651" s="104"/>
      <c r="JWC651" s="60"/>
      <c r="JWD651" s="61"/>
      <c r="JWE651" s="104"/>
      <c r="JWF651" s="60"/>
      <c r="JWG651" s="61"/>
      <c r="JWH651" s="104"/>
      <c r="JWI651" s="60"/>
      <c r="JWJ651" s="61"/>
      <c r="JWK651" s="104"/>
      <c r="JWL651" s="60"/>
      <c r="JWM651" s="61"/>
      <c r="JWN651" s="104"/>
      <c r="JWO651" s="60"/>
      <c r="JWP651" s="61"/>
      <c r="JWQ651" s="104"/>
      <c r="JWR651" s="60"/>
      <c r="JWS651" s="61"/>
      <c r="JWT651" s="104"/>
      <c r="JWU651" s="60"/>
      <c r="JWV651" s="61"/>
      <c r="JWW651" s="104"/>
      <c r="JWX651" s="60"/>
      <c r="JWY651" s="61"/>
      <c r="JWZ651" s="104"/>
      <c r="JXA651" s="60"/>
      <c r="JXB651" s="61"/>
      <c r="JXC651" s="104"/>
      <c r="JXD651" s="60"/>
      <c r="JXE651" s="61"/>
      <c r="JXF651" s="104"/>
      <c r="JXG651" s="60"/>
      <c r="JXH651" s="61"/>
      <c r="JXI651" s="104"/>
      <c r="JXJ651" s="60"/>
      <c r="JXK651" s="61"/>
      <c r="JXL651" s="104"/>
      <c r="JXM651" s="60"/>
      <c r="JXN651" s="61"/>
      <c r="JXO651" s="104"/>
      <c r="JXP651" s="60"/>
      <c r="JXQ651" s="61"/>
      <c r="JXR651" s="104"/>
      <c r="JXS651" s="60"/>
      <c r="JXT651" s="61"/>
      <c r="JXU651" s="104"/>
      <c r="JXV651" s="60"/>
      <c r="JXW651" s="61"/>
      <c r="JXX651" s="104"/>
      <c r="JXY651" s="60"/>
      <c r="JXZ651" s="61"/>
      <c r="JYA651" s="104"/>
      <c r="JYB651" s="60"/>
      <c r="JYC651" s="61"/>
      <c r="JYD651" s="104"/>
      <c r="JYE651" s="60"/>
      <c r="JYF651" s="61"/>
      <c r="JYG651" s="104"/>
      <c r="JYH651" s="60"/>
      <c r="JYI651" s="61"/>
      <c r="JYJ651" s="104"/>
      <c r="JYK651" s="60"/>
      <c r="JYL651" s="61"/>
      <c r="JYM651" s="104"/>
      <c r="JYN651" s="60"/>
      <c r="JYO651" s="61"/>
      <c r="JYP651" s="104"/>
      <c r="JYQ651" s="60"/>
      <c r="JYR651" s="61"/>
      <c r="JYS651" s="104"/>
      <c r="JYT651" s="60"/>
      <c r="JYU651" s="61"/>
      <c r="JYV651" s="104"/>
      <c r="JYW651" s="60"/>
      <c r="JYX651" s="61"/>
      <c r="JYY651" s="104"/>
      <c r="JYZ651" s="60"/>
      <c r="JZA651" s="61"/>
      <c r="JZB651" s="104"/>
      <c r="JZC651" s="60"/>
      <c r="JZD651" s="61"/>
      <c r="JZE651" s="104"/>
      <c r="JZF651" s="60"/>
      <c r="JZG651" s="61"/>
      <c r="JZH651" s="104"/>
      <c r="JZI651" s="60"/>
      <c r="JZJ651" s="61"/>
      <c r="JZK651" s="104"/>
      <c r="JZL651" s="60"/>
      <c r="JZM651" s="61"/>
      <c r="JZN651" s="104"/>
      <c r="JZO651" s="60"/>
      <c r="JZP651" s="61"/>
      <c r="JZQ651" s="104"/>
      <c r="JZR651" s="60"/>
      <c r="JZS651" s="61"/>
      <c r="JZT651" s="104"/>
      <c r="JZU651" s="60"/>
      <c r="JZV651" s="61"/>
      <c r="JZW651" s="104"/>
      <c r="JZX651" s="60"/>
      <c r="JZY651" s="61"/>
      <c r="JZZ651" s="104"/>
      <c r="KAA651" s="60"/>
      <c r="KAB651" s="61"/>
      <c r="KAC651" s="104"/>
      <c r="KAD651" s="60"/>
      <c r="KAE651" s="61"/>
      <c r="KAF651" s="104"/>
      <c r="KAG651" s="60"/>
      <c r="KAH651" s="61"/>
      <c r="KAI651" s="104"/>
      <c r="KAJ651" s="60"/>
      <c r="KAK651" s="61"/>
      <c r="KAL651" s="104"/>
      <c r="KAM651" s="60"/>
      <c r="KAN651" s="61"/>
      <c r="KAO651" s="104"/>
      <c r="KAP651" s="60"/>
      <c r="KAQ651" s="61"/>
      <c r="KAR651" s="104"/>
      <c r="KAS651" s="60"/>
      <c r="KAT651" s="61"/>
      <c r="KAU651" s="104"/>
      <c r="KAV651" s="60"/>
      <c r="KAW651" s="61"/>
      <c r="KAX651" s="104"/>
      <c r="KAY651" s="60"/>
      <c r="KAZ651" s="61"/>
      <c r="KBA651" s="104"/>
      <c r="KBB651" s="60"/>
      <c r="KBC651" s="61"/>
      <c r="KBD651" s="104"/>
      <c r="KBE651" s="60"/>
      <c r="KBF651" s="61"/>
      <c r="KBG651" s="104"/>
      <c r="KBH651" s="60"/>
      <c r="KBI651" s="61"/>
      <c r="KBJ651" s="104"/>
      <c r="KBK651" s="60"/>
      <c r="KBL651" s="61"/>
      <c r="KBM651" s="104"/>
      <c r="KBN651" s="60"/>
      <c r="KBO651" s="61"/>
      <c r="KBP651" s="104"/>
      <c r="KBQ651" s="60"/>
      <c r="KBR651" s="61"/>
      <c r="KBS651" s="104"/>
      <c r="KBT651" s="60"/>
      <c r="KBU651" s="61"/>
      <c r="KBV651" s="104"/>
      <c r="KBW651" s="60"/>
      <c r="KBX651" s="61"/>
      <c r="KBY651" s="104"/>
      <c r="KBZ651" s="60"/>
      <c r="KCA651" s="61"/>
      <c r="KCB651" s="104"/>
      <c r="KCC651" s="60"/>
      <c r="KCD651" s="61"/>
      <c r="KCE651" s="104"/>
      <c r="KCF651" s="60"/>
      <c r="KCG651" s="61"/>
      <c r="KCH651" s="104"/>
      <c r="KCI651" s="60"/>
      <c r="KCJ651" s="61"/>
      <c r="KCK651" s="104"/>
      <c r="KCL651" s="60"/>
      <c r="KCM651" s="61"/>
      <c r="KCN651" s="104"/>
      <c r="KCO651" s="60"/>
      <c r="KCP651" s="61"/>
      <c r="KCQ651" s="104"/>
      <c r="KCR651" s="60"/>
      <c r="KCS651" s="61"/>
      <c r="KCT651" s="104"/>
      <c r="KCU651" s="60"/>
      <c r="KCV651" s="61"/>
      <c r="KCW651" s="104"/>
      <c r="KCX651" s="60"/>
      <c r="KCY651" s="61"/>
      <c r="KCZ651" s="104"/>
      <c r="KDA651" s="60"/>
      <c r="KDB651" s="61"/>
      <c r="KDC651" s="104"/>
      <c r="KDD651" s="60"/>
      <c r="KDE651" s="61"/>
      <c r="KDF651" s="104"/>
      <c r="KDG651" s="60"/>
      <c r="KDH651" s="61"/>
      <c r="KDI651" s="104"/>
      <c r="KDJ651" s="60"/>
      <c r="KDK651" s="61"/>
      <c r="KDL651" s="104"/>
      <c r="KDM651" s="60"/>
      <c r="KDN651" s="61"/>
      <c r="KDO651" s="104"/>
      <c r="KDP651" s="60"/>
      <c r="KDQ651" s="61"/>
      <c r="KDR651" s="104"/>
      <c r="KDS651" s="60"/>
      <c r="KDT651" s="61"/>
      <c r="KDU651" s="104"/>
      <c r="KDV651" s="60"/>
      <c r="KDW651" s="61"/>
      <c r="KDX651" s="104"/>
      <c r="KDY651" s="60"/>
      <c r="KDZ651" s="61"/>
      <c r="KEA651" s="104"/>
      <c r="KEB651" s="60"/>
      <c r="KEC651" s="61"/>
      <c r="KED651" s="104"/>
      <c r="KEE651" s="60"/>
      <c r="KEF651" s="61"/>
      <c r="KEG651" s="104"/>
      <c r="KEH651" s="60"/>
      <c r="KEI651" s="61"/>
      <c r="KEJ651" s="104"/>
      <c r="KEK651" s="60"/>
      <c r="KEL651" s="61"/>
      <c r="KEM651" s="104"/>
      <c r="KEN651" s="60"/>
      <c r="KEO651" s="61"/>
      <c r="KEP651" s="104"/>
      <c r="KEQ651" s="60"/>
      <c r="KER651" s="61"/>
      <c r="KES651" s="104"/>
      <c r="KET651" s="60"/>
      <c r="KEU651" s="61"/>
      <c r="KEV651" s="104"/>
      <c r="KEW651" s="60"/>
      <c r="KEX651" s="61"/>
      <c r="KEY651" s="104"/>
      <c r="KEZ651" s="60"/>
      <c r="KFA651" s="61"/>
      <c r="KFB651" s="104"/>
      <c r="KFC651" s="60"/>
      <c r="KFD651" s="61"/>
      <c r="KFE651" s="104"/>
      <c r="KFF651" s="60"/>
      <c r="KFG651" s="61"/>
      <c r="KFH651" s="104"/>
      <c r="KFI651" s="60"/>
      <c r="KFJ651" s="61"/>
      <c r="KFK651" s="104"/>
      <c r="KFL651" s="60"/>
      <c r="KFM651" s="61"/>
      <c r="KFN651" s="104"/>
      <c r="KFO651" s="60"/>
      <c r="KFP651" s="61"/>
      <c r="KFQ651" s="104"/>
      <c r="KFR651" s="60"/>
      <c r="KFS651" s="61"/>
      <c r="KFT651" s="104"/>
      <c r="KFU651" s="60"/>
      <c r="KFV651" s="61"/>
      <c r="KFW651" s="104"/>
      <c r="KFX651" s="60"/>
      <c r="KFY651" s="61"/>
      <c r="KFZ651" s="104"/>
      <c r="KGA651" s="60"/>
      <c r="KGB651" s="61"/>
      <c r="KGC651" s="104"/>
      <c r="KGD651" s="60"/>
      <c r="KGE651" s="61"/>
      <c r="KGF651" s="104"/>
      <c r="KGG651" s="60"/>
      <c r="KGH651" s="61"/>
      <c r="KGI651" s="104"/>
      <c r="KGJ651" s="60"/>
      <c r="KGK651" s="61"/>
      <c r="KGL651" s="104"/>
      <c r="KGM651" s="60"/>
      <c r="KGN651" s="61"/>
      <c r="KGO651" s="104"/>
      <c r="KGP651" s="60"/>
      <c r="KGQ651" s="61"/>
      <c r="KGR651" s="104"/>
      <c r="KGS651" s="60"/>
      <c r="KGT651" s="61"/>
      <c r="KGU651" s="104"/>
      <c r="KGV651" s="60"/>
      <c r="KGW651" s="61"/>
      <c r="KGX651" s="104"/>
      <c r="KGY651" s="60"/>
      <c r="KGZ651" s="61"/>
      <c r="KHA651" s="104"/>
      <c r="KHB651" s="60"/>
      <c r="KHC651" s="61"/>
      <c r="KHD651" s="104"/>
      <c r="KHE651" s="60"/>
      <c r="KHF651" s="61"/>
      <c r="KHG651" s="104"/>
      <c r="KHH651" s="60"/>
      <c r="KHI651" s="61"/>
      <c r="KHJ651" s="104"/>
      <c r="KHK651" s="60"/>
      <c r="KHL651" s="61"/>
      <c r="KHM651" s="104"/>
      <c r="KHN651" s="60"/>
      <c r="KHO651" s="61"/>
      <c r="KHP651" s="104"/>
      <c r="KHQ651" s="60"/>
      <c r="KHR651" s="61"/>
      <c r="KHS651" s="104"/>
      <c r="KHT651" s="60"/>
      <c r="KHU651" s="61"/>
      <c r="KHV651" s="104"/>
      <c r="KHW651" s="60"/>
      <c r="KHX651" s="61"/>
      <c r="KHY651" s="104"/>
      <c r="KHZ651" s="60"/>
      <c r="KIA651" s="61"/>
      <c r="KIB651" s="104"/>
      <c r="KIC651" s="60"/>
      <c r="KID651" s="61"/>
      <c r="KIE651" s="104"/>
      <c r="KIF651" s="60"/>
      <c r="KIG651" s="61"/>
      <c r="KIH651" s="104"/>
      <c r="KII651" s="60"/>
      <c r="KIJ651" s="61"/>
      <c r="KIK651" s="104"/>
      <c r="KIL651" s="60"/>
      <c r="KIM651" s="61"/>
      <c r="KIN651" s="104"/>
      <c r="KIO651" s="60"/>
      <c r="KIP651" s="61"/>
      <c r="KIQ651" s="104"/>
      <c r="KIR651" s="60"/>
      <c r="KIS651" s="61"/>
      <c r="KIT651" s="104"/>
      <c r="KIU651" s="60"/>
      <c r="KIV651" s="61"/>
      <c r="KIW651" s="104"/>
      <c r="KIX651" s="60"/>
      <c r="KIY651" s="61"/>
      <c r="KIZ651" s="104"/>
      <c r="KJA651" s="60"/>
      <c r="KJB651" s="61"/>
      <c r="KJC651" s="104"/>
      <c r="KJD651" s="60"/>
      <c r="KJE651" s="61"/>
      <c r="KJF651" s="104"/>
      <c r="KJG651" s="60"/>
      <c r="KJH651" s="61"/>
      <c r="KJI651" s="104"/>
      <c r="KJJ651" s="60"/>
      <c r="KJK651" s="61"/>
      <c r="KJL651" s="104"/>
      <c r="KJM651" s="60"/>
      <c r="KJN651" s="61"/>
      <c r="KJO651" s="104"/>
      <c r="KJP651" s="60"/>
      <c r="KJQ651" s="61"/>
      <c r="KJR651" s="104"/>
      <c r="KJS651" s="60"/>
      <c r="KJT651" s="61"/>
      <c r="KJU651" s="104"/>
      <c r="KJV651" s="60"/>
      <c r="KJW651" s="61"/>
      <c r="KJX651" s="104"/>
      <c r="KJY651" s="60"/>
      <c r="KJZ651" s="61"/>
      <c r="KKA651" s="104"/>
      <c r="KKB651" s="60"/>
      <c r="KKC651" s="61"/>
      <c r="KKD651" s="104"/>
      <c r="KKE651" s="60"/>
      <c r="KKF651" s="61"/>
      <c r="KKG651" s="104"/>
      <c r="KKH651" s="60"/>
      <c r="KKI651" s="61"/>
      <c r="KKJ651" s="104"/>
      <c r="KKK651" s="60"/>
      <c r="KKL651" s="61"/>
      <c r="KKM651" s="104"/>
      <c r="KKN651" s="60"/>
      <c r="KKO651" s="61"/>
      <c r="KKP651" s="104"/>
      <c r="KKQ651" s="60"/>
      <c r="KKR651" s="61"/>
      <c r="KKS651" s="104"/>
      <c r="KKT651" s="60"/>
      <c r="KKU651" s="61"/>
      <c r="KKV651" s="104"/>
      <c r="KKW651" s="60"/>
      <c r="KKX651" s="61"/>
      <c r="KKY651" s="104"/>
      <c r="KKZ651" s="60"/>
      <c r="KLA651" s="61"/>
      <c r="KLB651" s="104"/>
      <c r="KLC651" s="60"/>
      <c r="KLD651" s="61"/>
      <c r="KLE651" s="104"/>
      <c r="KLF651" s="60"/>
      <c r="KLG651" s="61"/>
      <c r="KLH651" s="104"/>
      <c r="KLI651" s="60"/>
      <c r="KLJ651" s="61"/>
      <c r="KLK651" s="104"/>
      <c r="KLL651" s="60"/>
      <c r="KLM651" s="61"/>
      <c r="KLN651" s="104"/>
      <c r="KLO651" s="60"/>
      <c r="KLP651" s="61"/>
      <c r="KLQ651" s="104"/>
      <c r="KLR651" s="60"/>
      <c r="KLS651" s="61"/>
      <c r="KLT651" s="104"/>
      <c r="KLU651" s="60"/>
      <c r="KLV651" s="61"/>
      <c r="KLW651" s="104"/>
      <c r="KLX651" s="60"/>
      <c r="KLY651" s="61"/>
      <c r="KLZ651" s="104"/>
      <c r="KMA651" s="60"/>
      <c r="KMB651" s="61"/>
      <c r="KMC651" s="104"/>
      <c r="KMD651" s="60"/>
      <c r="KME651" s="61"/>
      <c r="KMF651" s="104"/>
      <c r="KMG651" s="60"/>
      <c r="KMH651" s="61"/>
      <c r="KMI651" s="104"/>
      <c r="KMJ651" s="60"/>
      <c r="KMK651" s="61"/>
      <c r="KML651" s="104"/>
      <c r="KMM651" s="60"/>
      <c r="KMN651" s="61"/>
      <c r="KMO651" s="104"/>
      <c r="KMP651" s="60"/>
      <c r="KMQ651" s="61"/>
      <c r="KMR651" s="104"/>
      <c r="KMS651" s="60"/>
      <c r="KMT651" s="61"/>
      <c r="KMU651" s="104"/>
      <c r="KMV651" s="60"/>
      <c r="KMW651" s="61"/>
      <c r="KMX651" s="104"/>
      <c r="KMY651" s="60"/>
      <c r="KMZ651" s="61"/>
      <c r="KNA651" s="104"/>
      <c r="KNB651" s="60"/>
      <c r="KNC651" s="61"/>
      <c r="KND651" s="104"/>
      <c r="KNE651" s="60"/>
      <c r="KNF651" s="61"/>
      <c r="KNG651" s="104"/>
      <c r="KNH651" s="60"/>
      <c r="KNI651" s="61"/>
      <c r="KNJ651" s="104"/>
      <c r="KNK651" s="60"/>
      <c r="KNL651" s="61"/>
      <c r="KNM651" s="104"/>
      <c r="KNN651" s="60"/>
      <c r="KNO651" s="61"/>
      <c r="KNP651" s="104"/>
      <c r="KNQ651" s="60"/>
      <c r="KNR651" s="61"/>
      <c r="KNS651" s="104"/>
      <c r="KNT651" s="60"/>
      <c r="KNU651" s="61"/>
      <c r="KNV651" s="104"/>
      <c r="KNW651" s="60"/>
      <c r="KNX651" s="61"/>
      <c r="KNY651" s="104"/>
      <c r="KNZ651" s="60"/>
      <c r="KOA651" s="61"/>
      <c r="KOB651" s="104"/>
      <c r="KOC651" s="60"/>
      <c r="KOD651" s="61"/>
      <c r="KOE651" s="104"/>
      <c r="KOF651" s="60"/>
      <c r="KOG651" s="61"/>
      <c r="KOH651" s="104"/>
      <c r="KOI651" s="60"/>
      <c r="KOJ651" s="61"/>
      <c r="KOK651" s="104"/>
      <c r="KOL651" s="60"/>
      <c r="KOM651" s="61"/>
      <c r="KON651" s="104"/>
      <c r="KOO651" s="60"/>
      <c r="KOP651" s="61"/>
      <c r="KOQ651" s="104"/>
      <c r="KOR651" s="60"/>
      <c r="KOS651" s="61"/>
      <c r="KOT651" s="104"/>
      <c r="KOU651" s="60"/>
      <c r="KOV651" s="61"/>
      <c r="KOW651" s="104"/>
      <c r="KOX651" s="60"/>
      <c r="KOY651" s="61"/>
      <c r="KOZ651" s="104"/>
      <c r="KPA651" s="60"/>
      <c r="KPB651" s="61"/>
      <c r="KPC651" s="104"/>
      <c r="KPD651" s="60"/>
      <c r="KPE651" s="61"/>
      <c r="KPF651" s="104"/>
      <c r="KPG651" s="60"/>
      <c r="KPH651" s="61"/>
      <c r="KPI651" s="104"/>
      <c r="KPJ651" s="60"/>
      <c r="KPK651" s="61"/>
      <c r="KPL651" s="104"/>
      <c r="KPM651" s="60"/>
      <c r="KPN651" s="61"/>
      <c r="KPO651" s="104"/>
      <c r="KPP651" s="60"/>
      <c r="KPQ651" s="61"/>
      <c r="KPR651" s="104"/>
      <c r="KPS651" s="60"/>
      <c r="KPT651" s="61"/>
      <c r="KPU651" s="104"/>
      <c r="KPV651" s="60"/>
      <c r="KPW651" s="61"/>
      <c r="KPX651" s="104"/>
      <c r="KPY651" s="60"/>
      <c r="KPZ651" s="61"/>
      <c r="KQA651" s="104"/>
      <c r="KQB651" s="60"/>
      <c r="KQC651" s="61"/>
      <c r="KQD651" s="104"/>
      <c r="KQE651" s="60"/>
      <c r="KQF651" s="61"/>
      <c r="KQG651" s="104"/>
      <c r="KQH651" s="60"/>
      <c r="KQI651" s="61"/>
      <c r="KQJ651" s="104"/>
      <c r="KQK651" s="60"/>
      <c r="KQL651" s="61"/>
      <c r="KQM651" s="104"/>
      <c r="KQN651" s="60"/>
      <c r="KQO651" s="61"/>
      <c r="KQP651" s="104"/>
      <c r="KQQ651" s="60"/>
      <c r="KQR651" s="61"/>
      <c r="KQS651" s="104"/>
      <c r="KQT651" s="60"/>
      <c r="KQU651" s="61"/>
      <c r="KQV651" s="104"/>
      <c r="KQW651" s="60"/>
      <c r="KQX651" s="61"/>
      <c r="KQY651" s="104"/>
      <c r="KQZ651" s="60"/>
      <c r="KRA651" s="61"/>
      <c r="KRB651" s="104"/>
      <c r="KRC651" s="60"/>
      <c r="KRD651" s="61"/>
      <c r="KRE651" s="104"/>
      <c r="KRF651" s="60"/>
      <c r="KRG651" s="61"/>
      <c r="KRH651" s="104"/>
      <c r="KRI651" s="60"/>
      <c r="KRJ651" s="61"/>
      <c r="KRK651" s="104"/>
      <c r="KRL651" s="60"/>
      <c r="KRM651" s="61"/>
      <c r="KRN651" s="104"/>
      <c r="KRO651" s="60"/>
      <c r="KRP651" s="61"/>
      <c r="KRQ651" s="104"/>
      <c r="KRR651" s="60"/>
      <c r="KRS651" s="61"/>
      <c r="KRT651" s="104"/>
      <c r="KRU651" s="60"/>
      <c r="KRV651" s="61"/>
      <c r="KRW651" s="104"/>
      <c r="KRX651" s="60"/>
      <c r="KRY651" s="61"/>
      <c r="KRZ651" s="104"/>
      <c r="KSA651" s="60"/>
      <c r="KSB651" s="61"/>
      <c r="KSC651" s="104"/>
      <c r="KSD651" s="60"/>
      <c r="KSE651" s="61"/>
      <c r="KSF651" s="104"/>
      <c r="KSG651" s="60"/>
      <c r="KSH651" s="61"/>
      <c r="KSI651" s="104"/>
      <c r="KSJ651" s="60"/>
      <c r="KSK651" s="61"/>
      <c r="KSL651" s="104"/>
      <c r="KSM651" s="60"/>
      <c r="KSN651" s="61"/>
      <c r="KSO651" s="104"/>
      <c r="KSP651" s="60"/>
      <c r="KSQ651" s="61"/>
      <c r="KSR651" s="104"/>
      <c r="KSS651" s="60"/>
      <c r="KST651" s="61"/>
      <c r="KSU651" s="104"/>
      <c r="KSV651" s="60"/>
      <c r="KSW651" s="61"/>
      <c r="KSX651" s="104"/>
      <c r="KSY651" s="60"/>
      <c r="KSZ651" s="61"/>
      <c r="KTA651" s="104"/>
      <c r="KTB651" s="60"/>
      <c r="KTC651" s="61"/>
      <c r="KTD651" s="104"/>
      <c r="KTE651" s="60"/>
      <c r="KTF651" s="61"/>
      <c r="KTG651" s="104"/>
      <c r="KTH651" s="60"/>
      <c r="KTI651" s="61"/>
      <c r="KTJ651" s="104"/>
      <c r="KTK651" s="60"/>
      <c r="KTL651" s="61"/>
      <c r="KTM651" s="104"/>
      <c r="KTN651" s="60"/>
      <c r="KTO651" s="61"/>
      <c r="KTP651" s="104"/>
      <c r="KTQ651" s="60"/>
      <c r="KTR651" s="61"/>
      <c r="KTS651" s="104"/>
      <c r="KTT651" s="60"/>
      <c r="KTU651" s="61"/>
      <c r="KTV651" s="104"/>
      <c r="KTW651" s="60"/>
      <c r="KTX651" s="61"/>
      <c r="KTY651" s="104"/>
      <c r="KTZ651" s="60"/>
      <c r="KUA651" s="61"/>
      <c r="KUB651" s="104"/>
      <c r="KUC651" s="60"/>
      <c r="KUD651" s="61"/>
      <c r="KUE651" s="104"/>
      <c r="KUF651" s="60"/>
      <c r="KUG651" s="61"/>
      <c r="KUH651" s="104"/>
      <c r="KUI651" s="60"/>
      <c r="KUJ651" s="61"/>
      <c r="KUK651" s="104"/>
      <c r="KUL651" s="60"/>
      <c r="KUM651" s="61"/>
      <c r="KUN651" s="104"/>
      <c r="KUO651" s="60"/>
      <c r="KUP651" s="61"/>
      <c r="KUQ651" s="104"/>
      <c r="KUR651" s="60"/>
      <c r="KUS651" s="61"/>
      <c r="KUT651" s="104"/>
      <c r="KUU651" s="60"/>
      <c r="KUV651" s="61"/>
      <c r="KUW651" s="104"/>
      <c r="KUX651" s="60"/>
      <c r="KUY651" s="61"/>
      <c r="KUZ651" s="104"/>
      <c r="KVA651" s="60"/>
      <c r="KVB651" s="61"/>
      <c r="KVC651" s="104"/>
      <c r="KVD651" s="60"/>
      <c r="KVE651" s="61"/>
      <c r="KVF651" s="104"/>
      <c r="KVG651" s="60"/>
      <c r="KVH651" s="61"/>
      <c r="KVI651" s="104"/>
      <c r="KVJ651" s="60"/>
      <c r="KVK651" s="61"/>
      <c r="KVL651" s="104"/>
      <c r="KVM651" s="60"/>
      <c r="KVN651" s="61"/>
      <c r="KVO651" s="104"/>
      <c r="KVP651" s="60"/>
      <c r="KVQ651" s="61"/>
      <c r="KVR651" s="104"/>
      <c r="KVS651" s="60"/>
      <c r="KVT651" s="61"/>
      <c r="KVU651" s="104"/>
      <c r="KVV651" s="60"/>
      <c r="KVW651" s="61"/>
      <c r="KVX651" s="104"/>
      <c r="KVY651" s="60"/>
      <c r="KVZ651" s="61"/>
      <c r="KWA651" s="104"/>
      <c r="KWB651" s="60"/>
      <c r="KWC651" s="61"/>
      <c r="KWD651" s="104"/>
      <c r="KWE651" s="60"/>
      <c r="KWF651" s="61"/>
      <c r="KWG651" s="104"/>
      <c r="KWH651" s="60"/>
      <c r="KWI651" s="61"/>
      <c r="KWJ651" s="104"/>
      <c r="KWK651" s="60"/>
      <c r="KWL651" s="61"/>
      <c r="KWM651" s="104"/>
      <c r="KWN651" s="60"/>
      <c r="KWO651" s="61"/>
      <c r="KWP651" s="104"/>
      <c r="KWQ651" s="60"/>
      <c r="KWR651" s="61"/>
      <c r="KWS651" s="104"/>
      <c r="KWT651" s="60"/>
      <c r="KWU651" s="61"/>
      <c r="KWV651" s="104"/>
      <c r="KWW651" s="60"/>
      <c r="KWX651" s="61"/>
      <c r="KWY651" s="104"/>
      <c r="KWZ651" s="60"/>
      <c r="KXA651" s="61"/>
      <c r="KXB651" s="104"/>
      <c r="KXC651" s="60"/>
      <c r="KXD651" s="61"/>
      <c r="KXE651" s="104"/>
      <c r="KXF651" s="60"/>
      <c r="KXG651" s="61"/>
      <c r="KXH651" s="104"/>
      <c r="KXI651" s="60"/>
      <c r="KXJ651" s="61"/>
      <c r="KXK651" s="104"/>
      <c r="KXL651" s="60"/>
      <c r="KXM651" s="61"/>
      <c r="KXN651" s="104"/>
      <c r="KXO651" s="60"/>
      <c r="KXP651" s="61"/>
      <c r="KXQ651" s="104"/>
      <c r="KXR651" s="60"/>
      <c r="KXS651" s="61"/>
      <c r="KXT651" s="104"/>
      <c r="KXU651" s="60"/>
      <c r="KXV651" s="61"/>
      <c r="KXW651" s="104"/>
      <c r="KXX651" s="60"/>
      <c r="KXY651" s="61"/>
      <c r="KXZ651" s="104"/>
      <c r="KYA651" s="60"/>
      <c r="KYB651" s="61"/>
      <c r="KYC651" s="104"/>
      <c r="KYD651" s="60"/>
      <c r="KYE651" s="61"/>
      <c r="KYF651" s="104"/>
      <c r="KYG651" s="60"/>
      <c r="KYH651" s="61"/>
      <c r="KYI651" s="104"/>
      <c r="KYJ651" s="60"/>
      <c r="KYK651" s="61"/>
      <c r="KYL651" s="104"/>
      <c r="KYM651" s="60"/>
      <c r="KYN651" s="61"/>
      <c r="KYO651" s="104"/>
      <c r="KYP651" s="60"/>
      <c r="KYQ651" s="61"/>
      <c r="KYR651" s="104"/>
      <c r="KYS651" s="60"/>
      <c r="KYT651" s="61"/>
      <c r="KYU651" s="104"/>
      <c r="KYV651" s="60"/>
      <c r="KYW651" s="61"/>
      <c r="KYX651" s="104"/>
      <c r="KYY651" s="60"/>
      <c r="KYZ651" s="61"/>
      <c r="KZA651" s="104"/>
      <c r="KZB651" s="60"/>
      <c r="KZC651" s="61"/>
      <c r="KZD651" s="104"/>
      <c r="KZE651" s="60"/>
      <c r="KZF651" s="61"/>
      <c r="KZG651" s="104"/>
      <c r="KZH651" s="60"/>
      <c r="KZI651" s="61"/>
      <c r="KZJ651" s="104"/>
      <c r="KZK651" s="60"/>
      <c r="KZL651" s="61"/>
      <c r="KZM651" s="104"/>
      <c r="KZN651" s="60"/>
      <c r="KZO651" s="61"/>
      <c r="KZP651" s="104"/>
      <c r="KZQ651" s="60"/>
      <c r="KZR651" s="61"/>
      <c r="KZS651" s="104"/>
      <c r="KZT651" s="60"/>
      <c r="KZU651" s="61"/>
      <c r="KZV651" s="104"/>
      <c r="KZW651" s="60"/>
      <c r="KZX651" s="61"/>
      <c r="KZY651" s="104"/>
      <c r="KZZ651" s="60"/>
      <c r="LAA651" s="61"/>
      <c r="LAB651" s="104"/>
      <c r="LAC651" s="60"/>
      <c r="LAD651" s="61"/>
      <c r="LAE651" s="104"/>
      <c r="LAF651" s="60"/>
      <c r="LAG651" s="61"/>
      <c r="LAH651" s="104"/>
      <c r="LAI651" s="60"/>
      <c r="LAJ651" s="61"/>
      <c r="LAK651" s="104"/>
      <c r="LAL651" s="60"/>
      <c r="LAM651" s="61"/>
      <c r="LAN651" s="104"/>
      <c r="LAO651" s="60"/>
      <c r="LAP651" s="61"/>
      <c r="LAQ651" s="104"/>
      <c r="LAR651" s="60"/>
      <c r="LAS651" s="61"/>
      <c r="LAT651" s="104"/>
      <c r="LAU651" s="60"/>
      <c r="LAV651" s="61"/>
      <c r="LAW651" s="104"/>
      <c r="LAX651" s="60"/>
      <c r="LAY651" s="61"/>
      <c r="LAZ651" s="104"/>
      <c r="LBA651" s="60"/>
      <c r="LBB651" s="61"/>
      <c r="LBC651" s="104"/>
      <c r="LBD651" s="60"/>
      <c r="LBE651" s="61"/>
      <c r="LBF651" s="104"/>
      <c r="LBG651" s="60"/>
      <c r="LBH651" s="61"/>
      <c r="LBI651" s="104"/>
      <c r="LBJ651" s="60"/>
      <c r="LBK651" s="61"/>
      <c r="LBL651" s="104"/>
      <c r="LBM651" s="60"/>
      <c r="LBN651" s="61"/>
      <c r="LBO651" s="104"/>
      <c r="LBP651" s="60"/>
      <c r="LBQ651" s="61"/>
      <c r="LBR651" s="104"/>
      <c r="LBS651" s="60"/>
      <c r="LBT651" s="61"/>
      <c r="LBU651" s="104"/>
      <c r="LBV651" s="60"/>
      <c r="LBW651" s="61"/>
      <c r="LBX651" s="104"/>
      <c r="LBY651" s="60"/>
      <c r="LBZ651" s="61"/>
      <c r="LCA651" s="104"/>
      <c r="LCB651" s="60"/>
      <c r="LCC651" s="61"/>
      <c r="LCD651" s="104"/>
      <c r="LCE651" s="60"/>
      <c r="LCF651" s="61"/>
      <c r="LCG651" s="104"/>
      <c r="LCH651" s="60"/>
      <c r="LCI651" s="61"/>
      <c r="LCJ651" s="104"/>
      <c r="LCK651" s="60"/>
      <c r="LCL651" s="61"/>
      <c r="LCM651" s="104"/>
      <c r="LCN651" s="60"/>
      <c r="LCO651" s="61"/>
      <c r="LCP651" s="104"/>
      <c r="LCQ651" s="60"/>
      <c r="LCR651" s="61"/>
      <c r="LCS651" s="104"/>
      <c r="LCT651" s="60"/>
      <c r="LCU651" s="61"/>
      <c r="LCV651" s="104"/>
      <c r="LCW651" s="60"/>
      <c r="LCX651" s="61"/>
      <c r="LCY651" s="104"/>
      <c r="LCZ651" s="60"/>
      <c r="LDA651" s="61"/>
      <c r="LDB651" s="104"/>
      <c r="LDC651" s="60"/>
      <c r="LDD651" s="61"/>
      <c r="LDE651" s="104"/>
      <c r="LDF651" s="60"/>
      <c r="LDG651" s="61"/>
      <c r="LDH651" s="104"/>
      <c r="LDI651" s="60"/>
      <c r="LDJ651" s="61"/>
      <c r="LDK651" s="104"/>
      <c r="LDL651" s="60"/>
      <c r="LDM651" s="61"/>
      <c r="LDN651" s="104"/>
      <c r="LDO651" s="60"/>
      <c r="LDP651" s="61"/>
      <c r="LDQ651" s="104"/>
      <c r="LDR651" s="60"/>
      <c r="LDS651" s="61"/>
      <c r="LDT651" s="104"/>
      <c r="LDU651" s="60"/>
      <c r="LDV651" s="61"/>
      <c r="LDW651" s="104"/>
      <c r="LDX651" s="60"/>
      <c r="LDY651" s="61"/>
      <c r="LDZ651" s="104"/>
      <c r="LEA651" s="60"/>
      <c r="LEB651" s="61"/>
      <c r="LEC651" s="104"/>
      <c r="LED651" s="60"/>
      <c r="LEE651" s="61"/>
      <c r="LEF651" s="104"/>
      <c r="LEG651" s="60"/>
      <c r="LEH651" s="61"/>
      <c r="LEI651" s="104"/>
      <c r="LEJ651" s="60"/>
      <c r="LEK651" s="61"/>
      <c r="LEL651" s="104"/>
      <c r="LEM651" s="60"/>
      <c r="LEN651" s="61"/>
      <c r="LEO651" s="104"/>
      <c r="LEP651" s="60"/>
      <c r="LEQ651" s="61"/>
      <c r="LER651" s="104"/>
      <c r="LES651" s="60"/>
      <c r="LET651" s="61"/>
      <c r="LEU651" s="104"/>
      <c r="LEV651" s="60"/>
      <c r="LEW651" s="61"/>
      <c r="LEX651" s="104"/>
      <c r="LEY651" s="60"/>
      <c r="LEZ651" s="61"/>
      <c r="LFA651" s="104"/>
      <c r="LFB651" s="60"/>
      <c r="LFC651" s="61"/>
      <c r="LFD651" s="104"/>
      <c r="LFE651" s="60"/>
      <c r="LFF651" s="61"/>
      <c r="LFG651" s="104"/>
      <c r="LFH651" s="60"/>
      <c r="LFI651" s="61"/>
      <c r="LFJ651" s="104"/>
      <c r="LFK651" s="60"/>
      <c r="LFL651" s="61"/>
      <c r="LFM651" s="104"/>
      <c r="LFN651" s="60"/>
      <c r="LFO651" s="61"/>
      <c r="LFP651" s="104"/>
      <c r="LFQ651" s="60"/>
      <c r="LFR651" s="61"/>
      <c r="LFS651" s="104"/>
      <c r="LFT651" s="60"/>
      <c r="LFU651" s="61"/>
      <c r="LFV651" s="104"/>
      <c r="LFW651" s="60"/>
      <c r="LFX651" s="61"/>
      <c r="LFY651" s="104"/>
      <c r="LFZ651" s="60"/>
      <c r="LGA651" s="61"/>
      <c r="LGB651" s="104"/>
      <c r="LGC651" s="60"/>
      <c r="LGD651" s="61"/>
      <c r="LGE651" s="104"/>
      <c r="LGF651" s="60"/>
      <c r="LGG651" s="61"/>
      <c r="LGH651" s="104"/>
      <c r="LGI651" s="60"/>
      <c r="LGJ651" s="61"/>
      <c r="LGK651" s="104"/>
      <c r="LGL651" s="60"/>
      <c r="LGM651" s="61"/>
      <c r="LGN651" s="104"/>
      <c r="LGO651" s="60"/>
      <c r="LGP651" s="61"/>
      <c r="LGQ651" s="104"/>
      <c r="LGR651" s="60"/>
      <c r="LGS651" s="61"/>
      <c r="LGT651" s="104"/>
      <c r="LGU651" s="60"/>
      <c r="LGV651" s="61"/>
      <c r="LGW651" s="104"/>
      <c r="LGX651" s="60"/>
      <c r="LGY651" s="61"/>
      <c r="LGZ651" s="104"/>
      <c r="LHA651" s="60"/>
      <c r="LHB651" s="61"/>
      <c r="LHC651" s="104"/>
      <c r="LHD651" s="60"/>
      <c r="LHE651" s="61"/>
      <c r="LHF651" s="104"/>
      <c r="LHG651" s="60"/>
      <c r="LHH651" s="61"/>
      <c r="LHI651" s="104"/>
      <c r="LHJ651" s="60"/>
      <c r="LHK651" s="61"/>
      <c r="LHL651" s="104"/>
      <c r="LHM651" s="60"/>
      <c r="LHN651" s="61"/>
      <c r="LHO651" s="104"/>
      <c r="LHP651" s="60"/>
      <c r="LHQ651" s="61"/>
      <c r="LHR651" s="104"/>
      <c r="LHS651" s="60"/>
      <c r="LHT651" s="61"/>
      <c r="LHU651" s="104"/>
      <c r="LHV651" s="60"/>
      <c r="LHW651" s="61"/>
      <c r="LHX651" s="104"/>
      <c r="LHY651" s="60"/>
      <c r="LHZ651" s="61"/>
      <c r="LIA651" s="104"/>
      <c r="LIB651" s="60"/>
      <c r="LIC651" s="61"/>
      <c r="LID651" s="104"/>
      <c r="LIE651" s="60"/>
      <c r="LIF651" s="61"/>
      <c r="LIG651" s="104"/>
      <c r="LIH651" s="60"/>
      <c r="LII651" s="61"/>
      <c r="LIJ651" s="104"/>
      <c r="LIK651" s="60"/>
      <c r="LIL651" s="61"/>
      <c r="LIM651" s="104"/>
      <c r="LIN651" s="60"/>
      <c r="LIO651" s="61"/>
      <c r="LIP651" s="104"/>
      <c r="LIQ651" s="60"/>
      <c r="LIR651" s="61"/>
      <c r="LIS651" s="104"/>
      <c r="LIT651" s="60"/>
      <c r="LIU651" s="61"/>
      <c r="LIV651" s="104"/>
      <c r="LIW651" s="60"/>
      <c r="LIX651" s="61"/>
      <c r="LIY651" s="104"/>
      <c r="LIZ651" s="60"/>
      <c r="LJA651" s="61"/>
      <c r="LJB651" s="104"/>
      <c r="LJC651" s="60"/>
      <c r="LJD651" s="61"/>
      <c r="LJE651" s="104"/>
      <c r="LJF651" s="60"/>
      <c r="LJG651" s="61"/>
      <c r="LJH651" s="104"/>
      <c r="LJI651" s="60"/>
      <c r="LJJ651" s="61"/>
      <c r="LJK651" s="104"/>
      <c r="LJL651" s="60"/>
      <c r="LJM651" s="61"/>
      <c r="LJN651" s="104"/>
      <c r="LJO651" s="60"/>
      <c r="LJP651" s="61"/>
      <c r="LJQ651" s="104"/>
      <c r="LJR651" s="60"/>
      <c r="LJS651" s="61"/>
      <c r="LJT651" s="104"/>
      <c r="LJU651" s="60"/>
      <c r="LJV651" s="61"/>
      <c r="LJW651" s="104"/>
      <c r="LJX651" s="60"/>
      <c r="LJY651" s="61"/>
      <c r="LJZ651" s="104"/>
      <c r="LKA651" s="60"/>
      <c r="LKB651" s="61"/>
      <c r="LKC651" s="104"/>
      <c r="LKD651" s="60"/>
      <c r="LKE651" s="61"/>
      <c r="LKF651" s="104"/>
      <c r="LKG651" s="60"/>
      <c r="LKH651" s="61"/>
      <c r="LKI651" s="104"/>
      <c r="LKJ651" s="60"/>
      <c r="LKK651" s="61"/>
      <c r="LKL651" s="104"/>
      <c r="LKM651" s="60"/>
      <c r="LKN651" s="61"/>
      <c r="LKO651" s="104"/>
      <c r="LKP651" s="60"/>
      <c r="LKQ651" s="61"/>
      <c r="LKR651" s="104"/>
      <c r="LKS651" s="60"/>
      <c r="LKT651" s="61"/>
      <c r="LKU651" s="104"/>
      <c r="LKV651" s="60"/>
      <c r="LKW651" s="61"/>
      <c r="LKX651" s="104"/>
      <c r="LKY651" s="60"/>
      <c r="LKZ651" s="61"/>
      <c r="LLA651" s="104"/>
      <c r="LLB651" s="60"/>
      <c r="LLC651" s="61"/>
      <c r="LLD651" s="104"/>
      <c r="LLE651" s="60"/>
      <c r="LLF651" s="61"/>
      <c r="LLG651" s="104"/>
      <c r="LLH651" s="60"/>
      <c r="LLI651" s="61"/>
      <c r="LLJ651" s="104"/>
      <c r="LLK651" s="60"/>
      <c r="LLL651" s="61"/>
      <c r="LLM651" s="104"/>
      <c r="LLN651" s="60"/>
      <c r="LLO651" s="61"/>
      <c r="LLP651" s="104"/>
      <c r="LLQ651" s="60"/>
      <c r="LLR651" s="61"/>
      <c r="LLS651" s="104"/>
      <c r="LLT651" s="60"/>
      <c r="LLU651" s="61"/>
      <c r="LLV651" s="104"/>
      <c r="LLW651" s="60"/>
      <c r="LLX651" s="61"/>
      <c r="LLY651" s="104"/>
      <c r="LLZ651" s="60"/>
      <c r="LMA651" s="61"/>
      <c r="LMB651" s="104"/>
      <c r="LMC651" s="60"/>
      <c r="LMD651" s="61"/>
      <c r="LME651" s="104"/>
      <c r="LMF651" s="60"/>
      <c r="LMG651" s="61"/>
      <c r="LMH651" s="104"/>
      <c r="LMI651" s="60"/>
      <c r="LMJ651" s="61"/>
      <c r="LMK651" s="104"/>
      <c r="LML651" s="60"/>
      <c r="LMM651" s="61"/>
      <c r="LMN651" s="104"/>
      <c r="LMO651" s="60"/>
      <c r="LMP651" s="61"/>
      <c r="LMQ651" s="104"/>
      <c r="LMR651" s="60"/>
      <c r="LMS651" s="61"/>
      <c r="LMT651" s="104"/>
      <c r="LMU651" s="60"/>
      <c r="LMV651" s="61"/>
      <c r="LMW651" s="104"/>
      <c r="LMX651" s="60"/>
      <c r="LMY651" s="61"/>
      <c r="LMZ651" s="104"/>
      <c r="LNA651" s="60"/>
      <c r="LNB651" s="61"/>
      <c r="LNC651" s="104"/>
      <c r="LND651" s="60"/>
      <c r="LNE651" s="61"/>
      <c r="LNF651" s="104"/>
      <c r="LNG651" s="60"/>
      <c r="LNH651" s="61"/>
      <c r="LNI651" s="104"/>
      <c r="LNJ651" s="60"/>
      <c r="LNK651" s="61"/>
      <c r="LNL651" s="104"/>
      <c r="LNM651" s="60"/>
      <c r="LNN651" s="61"/>
      <c r="LNO651" s="104"/>
      <c r="LNP651" s="60"/>
      <c r="LNQ651" s="61"/>
      <c r="LNR651" s="104"/>
      <c r="LNS651" s="60"/>
      <c r="LNT651" s="61"/>
      <c r="LNU651" s="104"/>
      <c r="LNV651" s="60"/>
      <c r="LNW651" s="61"/>
      <c r="LNX651" s="104"/>
      <c r="LNY651" s="60"/>
      <c r="LNZ651" s="61"/>
      <c r="LOA651" s="104"/>
      <c r="LOB651" s="60"/>
      <c r="LOC651" s="61"/>
      <c r="LOD651" s="104"/>
      <c r="LOE651" s="60"/>
      <c r="LOF651" s="61"/>
      <c r="LOG651" s="104"/>
      <c r="LOH651" s="60"/>
      <c r="LOI651" s="61"/>
      <c r="LOJ651" s="104"/>
      <c r="LOK651" s="60"/>
      <c r="LOL651" s="61"/>
      <c r="LOM651" s="104"/>
      <c r="LON651" s="60"/>
      <c r="LOO651" s="61"/>
      <c r="LOP651" s="104"/>
      <c r="LOQ651" s="60"/>
      <c r="LOR651" s="61"/>
      <c r="LOS651" s="104"/>
      <c r="LOT651" s="60"/>
      <c r="LOU651" s="61"/>
      <c r="LOV651" s="104"/>
      <c r="LOW651" s="60"/>
      <c r="LOX651" s="61"/>
      <c r="LOY651" s="104"/>
      <c r="LOZ651" s="60"/>
      <c r="LPA651" s="61"/>
      <c r="LPB651" s="104"/>
      <c r="LPC651" s="60"/>
      <c r="LPD651" s="61"/>
      <c r="LPE651" s="104"/>
      <c r="LPF651" s="60"/>
      <c r="LPG651" s="61"/>
      <c r="LPH651" s="104"/>
      <c r="LPI651" s="60"/>
      <c r="LPJ651" s="61"/>
      <c r="LPK651" s="104"/>
      <c r="LPL651" s="60"/>
      <c r="LPM651" s="61"/>
      <c r="LPN651" s="104"/>
      <c r="LPO651" s="60"/>
      <c r="LPP651" s="61"/>
      <c r="LPQ651" s="104"/>
      <c r="LPR651" s="60"/>
      <c r="LPS651" s="61"/>
      <c r="LPT651" s="104"/>
      <c r="LPU651" s="60"/>
      <c r="LPV651" s="61"/>
      <c r="LPW651" s="104"/>
      <c r="LPX651" s="60"/>
      <c r="LPY651" s="61"/>
      <c r="LPZ651" s="104"/>
      <c r="LQA651" s="60"/>
      <c r="LQB651" s="61"/>
      <c r="LQC651" s="104"/>
      <c r="LQD651" s="60"/>
      <c r="LQE651" s="61"/>
      <c r="LQF651" s="104"/>
      <c r="LQG651" s="60"/>
      <c r="LQH651" s="61"/>
      <c r="LQI651" s="104"/>
      <c r="LQJ651" s="60"/>
      <c r="LQK651" s="61"/>
      <c r="LQL651" s="104"/>
      <c r="LQM651" s="60"/>
      <c r="LQN651" s="61"/>
      <c r="LQO651" s="104"/>
      <c r="LQP651" s="60"/>
      <c r="LQQ651" s="61"/>
      <c r="LQR651" s="104"/>
      <c r="LQS651" s="60"/>
      <c r="LQT651" s="61"/>
      <c r="LQU651" s="104"/>
      <c r="LQV651" s="60"/>
      <c r="LQW651" s="61"/>
      <c r="LQX651" s="104"/>
      <c r="LQY651" s="60"/>
      <c r="LQZ651" s="61"/>
      <c r="LRA651" s="104"/>
      <c r="LRB651" s="60"/>
      <c r="LRC651" s="61"/>
      <c r="LRD651" s="104"/>
      <c r="LRE651" s="60"/>
      <c r="LRF651" s="61"/>
      <c r="LRG651" s="104"/>
      <c r="LRH651" s="60"/>
      <c r="LRI651" s="61"/>
      <c r="LRJ651" s="104"/>
      <c r="LRK651" s="60"/>
      <c r="LRL651" s="61"/>
      <c r="LRM651" s="104"/>
      <c r="LRN651" s="60"/>
      <c r="LRO651" s="61"/>
      <c r="LRP651" s="104"/>
      <c r="LRQ651" s="60"/>
      <c r="LRR651" s="61"/>
      <c r="LRS651" s="104"/>
      <c r="LRT651" s="60"/>
      <c r="LRU651" s="61"/>
      <c r="LRV651" s="104"/>
      <c r="LRW651" s="60"/>
      <c r="LRX651" s="61"/>
      <c r="LRY651" s="104"/>
      <c r="LRZ651" s="60"/>
      <c r="LSA651" s="61"/>
      <c r="LSB651" s="104"/>
      <c r="LSC651" s="60"/>
      <c r="LSD651" s="61"/>
      <c r="LSE651" s="104"/>
      <c r="LSF651" s="60"/>
      <c r="LSG651" s="61"/>
      <c r="LSH651" s="104"/>
      <c r="LSI651" s="60"/>
      <c r="LSJ651" s="61"/>
      <c r="LSK651" s="104"/>
      <c r="LSL651" s="60"/>
      <c r="LSM651" s="61"/>
      <c r="LSN651" s="104"/>
      <c r="LSO651" s="60"/>
      <c r="LSP651" s="61"/>
      <c r="LSQ651" s="104"/>
      <c r="LSR651" s="60"/>
      <c r="LSS651" s="61"/>
      <c r="LST651" s="104"/>
      <c r="LSU651" s="60"/>
      <c r="LSV651" s="61"/>
      <c r="LSW651" s="104"/>
      <c r="LSX651" s="60"/>
      <c r="LSY651" s="61"/>
      <c r="LSZ651" s="104"/>
      <c r="LTA651" s="60"/>
      <c r="LTB651" s="61"/>
      <c r="LTC651" s="104"/>
      <c r="LTD651" s="60"/>
      <c r="LTE651" s="61"/>
      <c r="LTF651" s="104"/>
      <c r="LTG651" s="60"/>
      <c r="LTH651" s="61"/>
      <c r="LTI651" s="104"/>
      <c r="LTJ651" s="60"/>
      <c r="LTK651" s="61"/>
      <c r="LTL651" s="104"/>
      <c r="LTM651" s="60"/>
      <c r="LTN651" s="61"/>
      <c r="LTO651" s="104"/>
      <c r="LTP651" s="60"/>
      <c r="LTQ651" s="61"/>
      <c r="LTR651" s="104"/>
      <c r="LTS651" s="60"/>
      <c r="LTT651" s="61"/>
      <c r="LTU651" s="104"/>
      <c r="LTV651" s="60"/>
      <c r="LTW651" s="61"/>
      <c r="LTX651" s="104"/>
      <c r="LTY651" s="60"/>
      <c r="LTZ651" s="61"/>
      <c r="LUA651" s="104"/>
      <c r="LUB651" s="60"/>
      <c r="LUC651" s="61"/>
      <c r="LUD651" s="104"/>
      <c r="LUE651" s="60"/>
      <c r="LUF651" s="61"/>
      <c r="LUG651" s="104"/>
      <c r="LUH651" s="60"/>
      <c r="LUI651" s="61"/>
      <c r="LUJ651" s="104"/>
      <c r="LUK651" s="60"/>
      <c r="LUL651" s="61"/>
      <c r="LUM651" s="104"/>
      <c r="LUN651" s="60"/>
      <c r="LUO651" s="61"/>
      <c r="LUP651" s="104"/>
      <c r="LUQ651" s="60"/>
      <c r="LUR651" s="61"/>
      <c r="LUS651" s="104"/>
      <c r="LUT651" s="60"/>
      <c r="LUU651" s="61"/>
      <c r="LUV651" s="104"/>
      <c r="LUW651" s="60"/>
      <c r="LUX651" s="61"/>
      <c r="LUY651" s="104"/>
      <c r="LUZ651" s="60"/>
      <c r="LVA651" s="61"/>
      <c r="LVB651" s="104"/>
      <c r="LVC651" s="60"/>
      <c r="LVD651" s="61"/>
      <c r="LVE651" s="104"/>
      <c r="LVF651" s="60"/>
      <c r="LVG651" s="61"/>
      <c r="LVH651" s="104"/>
      <c r="LVI651" s="60"/>
      <c r="LVJ651" s="61"/>
      <c r="LVK651" s="104"/>
      <c r="LVL651" s="60"/>
      <c r="LVM651" s="61"/>
      <c r="LVN651" s="104"/>
      <c r="LVO651" s="60"/>
      <c r="LVP651" s="61"/>
      <c r="LVQ651" s="104"/>
      <c r="LVR651" s="60"/>
      <c r="LVS651" s="61"/>
      <c r="LVT651" s="104"/>
      <c r="LVU651" s="60"/>
      <c r="LVV651" s="61"/>
      <c r="LVW651" s="104"/>
      <c r="LVX651" s="60"/>
      <c r="LVY651" s="61"/>
      <c r="LVZ651" s="104"/>
      <c r="LWA651" s="60"/>
      <c r="LWB651" s="61"/>
      <c r="LWC651" s="104"/>
      <c r="LWD651" s="60"/>
      <c r="LWE651" s="61"/>
      <c r="LWF651" s="104"/>
      <c r="LWG651" s="60"/>
      <c r="LWH651" s="61"/>
      <c r="LWI651" s="104"/>
      <c r="LWJ651" s="60"/>
      <c r="LWK651" s="61"/>
      <c r="LWL651" s="104"/>
      <c r="LWM651" s="60"/>
      <c r="LWN651" s="61"/>
      <c r="LWO651" s="104"/>
      <c r="LWP651" s="60"/>
      <c r="LWQ651" s="61"/>
      <c r="LWR651" s="104"/>
      <c r="LWS651" s="60"/>
      <c r="LWT651" s="61"/>
      <c r="LWU651" s="104"/>
      <c r="LWV651" s="60"/>
      <c r="LWW651" s="61"/>
      <c r="LWX651" s="104"/>
      <c r="LWY651" s="60"/>
      <c r="LWZ651" s="61"/>
      <c r="LXA651" s="104"/>
      <c r="LXB651" s="60"/>
      <c r="LXC651" s="61"/>
      <c r="LXD651" s="104"/>
      <c r="LXE651" s="60"/>
      <c r="LXF651" s="61"/>
      <c r="LXG651" s="104"/>
      <c r="LXH651" s="60"/>
      <c r="LXI651" s="61"/>
      <c r="LXJ651" s="104"/>
      <c r="LXK651" s="60"/>
      <c r="LXL651" s="61"/>
      <c r="LXM651" s="104"/>
      <c r="LXN651" s="60"/>
      <c r="LXO651" s="61"/>
      <c r="LXP651" s="104"/>
      <c r="LXQ651" s="60"/>
      <c r="LXR651" s="61"/>
      <c r="LXS651" s="104"/>
      <c r="LXT651" s="60"/>
      <c r="LXU651" s="61"/>
      <c r="LXV651" s="104"/>
      <c r="LXW651" s="60"/>
      <c r="LXX651" s="61"/>
      <c r="LXY651" s="104"/>
      <c r="LXZ651" s="60"/>
      <c r="LYA651" s="61"/>
      <c r="LYB651" s="104"/>
      <c r="LYC651" s="60"/>
      <c r="LYD651" s="61"/>
      <c r="LYE651" s="104"/>
      <c r="LYF651" s="60"/>
      <c r="LYG651" s="61"/>
      <c r="LYH651" s="104"/>
      <c r="LYI651" s="60"/>
      <c r="LYJ651" s="61"/>
      <c r="LYK651" s="104"/>
      <c r="LYL651" s="60"/>
      <c r="LYM651" s="61"/>
      <c r="LYN651" s="104"/>
      <c r="LYO651" s="60"/>
      <c r="LYP651" s="61"/>
      <c r="LYQ651" s="104"/>
      <c r="LYR651" s="60"/>
      <c r="LYS651" s="61"/>
      <c r="LYT651" s="104"/>
      <c r="LYU651" s="60"/>
      <c r="LYV651" s="61"/>
      <c r="LYW651" s="104"/>
      <c r="LYX651" s="60"/>
      <c r="LYY651" s="61"/>
      <c r="LYZ651" s="104"/>
      <c r="LZA651" s="60"/>
      <c r="LZB651" s="61"/>
      <c r="LZC651" s="104"/>
      <c r="LZD651" s="60"/>
      <c r="LZE651" s="61"/>
      <c r="LZF651" s="104"/>
      <c r="LZG651" s="60"/>
      <c r="LZH651" s="61"/>
      <c r="LZI651" s="104"/>
      <c r="LZJ651" s="60"/>
      <c r="LZK651" s="61"/>
      <c r="LZL651" s="104"/>
      <c r="LZM651" s="60"/>
      <c r="LZN651" s="61"/>
      <c r="LZO651" s="104"/>
      <c r="LZP651" s="60"/>
      <c r="LZQ651" s="61"/>
      <c r="LZR651" s="104"/>
      <c r="LZS651" s="60"/>
      <c r="LZT651" s="61"/>
      <c r="LZU651" s="104"/>
      <c r="LZV651" s="60"/>
      <c r="LZW651" s="61"/>
      <c r="LZX651" s="104"/>
      <c r="LZY651" s="60"/>
      <c r="LZZ651" s="61"/>
      <c r="MAA651" s="104"/>
      <c r="MAB651" s="60"/>
      <c r="MAC651" s="61"/>
      <c r="MAD651" s="104"/>
      <c r="MAE651" s="60"/>
      <c r="MAF651" s="61"/>
      <c r="MAG651" s="104"/>
      <c r="MAH651" s="60"/>
      <c r="MAI651" s="61"/>
      <c r="MAJ651" s="104"/>
      <c r="MAK651" s="60"/>
      <c r="MAL651" s="61"/>
      <c r="MAM651" s="104"/>
      <c r="MAN651" s="60"/>
      <c r="MAO651" s="61"/>
      <c r="MAP651" s="104"/>
      <c r="MAQ651" s="60"/>
      <c r="MAR651" s="61"/>
      <c r="MAS651" s="104"/>
      <c r="MAT651" s="60"/>
      <c r="MAU651" s="61"/>
      <c r="MAV651" s="104"/>
      <c r="MAW651" s="60"/>
      <c r="MAX651" s="61"/>
      <c r="MAY651" s="104"/>
      <c r="MAZ651" s="60"/>
      <c r="MBA651" s="61"/>
      <c r="MBB651" s="104"/>
      <c r="MBC651" s="60"/>
      <c r="MBD651" s="61"/>
      <c r="MBE651" s="104"/>
      <c r="MBF651" s="60"/>
      <c r="MBG651" s="61"/>
      <c r="MBH651" s="104"/>
      <c r="MBI651" s="60"/>
      <c r="MBJ651" s="61"/>
      <c r="MBK651" s="104"/>
      <c r="MBL651" s="60"/>
      <c r="MBM651" s="61"/>
      <c r="MBN651" s="104"/>
      <c r="MBO651" s="60"/>
      <c r="MBP651" s="61"/>
      <c r="MBQ651" s="104"/>
      <c r="MBR651" s="60"/>
      <c r="MBS651" s="61"/>
      <c r="MBT651" s="104"/>
      <c r="MBU651" s="60"/>
      <c r="MBV651" s="61"/>
      <c r="MBW651" s="104"/>
      <c r="MBX651" s="60"/>
      <c r="MBY651" s="61"/>
      <c r="MBZ651" s="104"/>
      <c r="MCA651" s="60"/>
      <c r="MCB651" s="61"/>
      <c r="MCC651" s="104"/>
      <c r="MCD651" s="60"/>
      <c r="MCE651" s="61"/>
      <c r="MCF651" s="104"/>
      <c r="MCG651" s="60"/>
      <c r="MCH651" s="61"/>
      <c r="MCI651" s="104"/>
      <c r="MCJ651" s="60"/>
      <c r="MCK651" s="61"/>
      <c r="MCL651" s="104"/>
      <c r="MCM651" s="60"/>
      <c r="MCN651" s="61"/>
      <c r="MCO651" s="104"/>
      <c r="MCP651" s="60"/>
      <c r="MCQ651" s="61"/>
      <c r="MCR651" s="104"/>
      <c r="MCS651" s="60"/>
      <c r="MCT651" s="61"/>
      <c r="MCU651" s="104"/>
      <c r="MCV651" s="60"/>
      <c r="MCW651" s="61"/>
      <c r="MCX651" s="104"/>
      <c r="MCY651" s="60"/>
      <c r="MCZ651" s="61"/>
      <c r="MDA651" s="104"/>
      <c r="MDB651" s="60"/>
      <c r="MDC651" s="61"/>
      <c r="MDD651" s="104"/>
      <c r="MDE651" s="60"/>
      <c r="MDF651" s="61"/>
      <c r="MDG651" s="104"/>
      <c r="MDH651" s="60"/>
      <c r="MDI651" s="61"/>
      <c r="MDJ651" s="104"/>
      <c r="MDK651" s="60"/>
      <c r="MDL651" s="61"/>
      <c r="MDM651" s="104"/>
      <c r="MDN651" s="60"/>
      <c r="MDO651" s="61"/>
      <c r="MDP651" s="104"/>
      <c r="MDQ651" s="60"/>
      <c r="MDR651" s="61"/>
      <c r="MDS651" s="104"/>
      <c r="MDT651" s="60"/>
      <c r="MDU651" s="61"/>
      <c r="MDV651" s="104"/>
      <c r="MDW651" s="60"/>
      <c r="MDX651" s="61"/>
      <c r="MDY651" s="104"/>
      <c r="MDZ651" s="60"/>
      <c r="MEA651" s="61"/>
      <c r="MEB651" s="104"/>
      <c r="MEC651" s="60"/>
      <c r="MED651" s="61"/>
      <c r="MEE651" s="104"/>
      <c r="MEF651" s="60"/>
      <c r="MEG651" s="61"/>
      <c r="MEH651" s="104"/>
      <c r="MEI651" s="60"/>
      <c r="MEJ651" s="61"/>
      <c r="MEK651" s="104"/>
      <c r="MEL651" s="60"/>
      <c r="MEM651" s="61"/>
      <c r="MEN651" s="104"/>
      <c r="MEO651" s="60"/>
      <c r="MEP651" s="61"/>
      <c r="MEQ651" s="104"/>
      <c r="MER651" s="60"/>
      <c r="MES651" s="61"/>
      <c r="MET651" s="104"/>
      <c r="MEU651" s="60"/>
      <c r="MEV651" s="61"/>
      <c r="MEW651" s="104"/>
      <c r="MEX651" s="60"/>
      <c r="MEY651" s="61"/>
      <c r="MEZ651" s="104"/>
      <c r="MFA651" s="60"/>
      <c r="MFB651" s="61"/>
      <c r="MFC651" s="104"/>
      <c r="MFD651" s="60"/>
      <c r="MFE651" s="61"/>
      <c r="MFF651" s="104"/>
      <c r="MFG651" s="60"/>
      <c r="MFH651" s="61"/>
      <c r="MFI651" s="104"/>
      <c r="MFJ651" s="60"/>
      <c r="MFK651" s="61"/>
      <c r="MFL651" s="104"/>
      <c r="MFM651" s="60"/>
      <c r="MFN651" s="61"/>
      <c r="MFO651" s="104"/>
      <c r="MFP651" s="60"/>
      <c r="MFQ651" s="61"/>
      <c r="MFR651" s="104"/>
      <c r="MFS651" s="60"/>
      <c r="MFT651" s="61"/>
      <c r="MFU651" s="104"/>
      <c r="MFV651" s="60"/>
      <c r="MFW651" s="61"/>
      <c r="MFX651" s="104"/>
      <c r="MFY651" s="60"/>
      <c r="MFZ651" s="61"/>
      <c r="MGA651" s="104"/>
      <c r="MGB651" s="60"/>
      <c r="MGC651" s="61"/>
      <c r="MGD651" s="104"/>
      <c r="MGE651" s="60"/>
      <c r="MGF651" s="61"/>
      <c r="MGG651" s="104"/>
      <c r="MGH651" s="60"/>
      <c r="MGI651" s="61"/>
      <c r="MGJ651" s="104"/>
      <c r="MGK651" s="60"/>
      <c r="MGL651" s="61"/>
      <c r="MGM651" s="104"/>
      <c r="MGN651" s="60"/>
      <c r="MGO651" s="61"/>
      <c r="MGP651" s="104"/>
      <c r="MGQ651" s="60"/>
      <c r="MGR651" s="61"/>
      <c r="MGS651" s="104"/>
      <c r="MGT651" s="60"/>
      <c r="MGU651" s="61"/>
      <c r="MGV651" s="104"/>
      <c r="MGW651" s="60"/>
      <c r="MGX651" s="61"/>
      <c r="MGY651" s="104"/>
      <c r="MGZ651" s="60"/>
      <c r="MHA651" s="61"/>
      <c r="MHB651" s="104"/>
      <c r="MHC651" s="60"/>
      <c r="MHD651" s="61"/>
      <c r="MHE651" s="104"/>
      <c r="MHF651" s="60"/>
      <c r="MHG651" s="61"/>
      <c r="MHH651" s="104"/>
      <c r="MHI651" s="60"/>
      <c r="MHJ651" s="61"/>
      <c r="MHK651" s="104"/>
      <c r="MHL651" s="60"/>
      <c r="MHM651" s="61"/>
      <c r="MHN651" s="104"/>
      <c r="MHO651" s="60"/>
      <c r="MHP651" s="61"/>
      <c r="MHQ651" s="104"/>
      <c r="MHR651" s="60"/>
      <c r="MHS651" s="61"/>
      <c r="MHT651" s="104"/>
      <c r="MHU651" s="60"/>
      <c r="MHV651" s="61"/>
      <c r="MHW651" s="104"/>
      <c r="MHX651" s="60"/>
      <c r="MHY651" s="61"/>
      <c r="MHZ651" s="104"/>
      <c r="MIA651" s="60"/>
      <c r="MIB651" s="61"/>
      <c r="MIC651" s="104"/>
      <c r="MID651" s="60"/>
      <c r="MIE651" s="61"/>
      <c r="MIF651" s="104"/>
      <c r="MIG651" s="60"/>
      <c r="MIH651" s="61"/>
      <c r="MII651" s="104"/>
      <c r="MIJ651" s="60"/>
      <c r="MIK651" s="61"/>
      <c r="MIL651" s="104"/>
      <c r="MIM651" s="60"/>
      <c r="MIN651" s="61"/>
      <c r="MIO651" s="104"/>
      <c r="MIP651" s="60"/>
      <c r="MIQ651" s="61"/>
      <c r="MIR651" s="104"/>
      <c r="MIS651" s="60"/>
      <c r="MIT651" s="61"/>
      <c r="MIU651" s="104"/>
      <c r="MIV651" s="60"/>
      <c r="MIW651" s="61"/>
      <c r="MIX651" s="104"/>
      <c r="MIY651" s="60"/>
      <c r="MIZ651" s="61"/>
      <c r="MJA651" s="104"/>
      <c r="MJB651" s="60"/>
      <c r="MJC651" s="61"/>
      <c r="MJD651" s="104"/>
      <c r="MJE651" s="60"/>
      <c r="MJF651" s="61"/>
      <c r="MJG651" s="104"/>
      <c r="MJH651" s="60"/>
      <c r="MJI651" s="61"/>
      <c r="MJJ651" s="104"/>
      <c r="MJK651" s="60"/>
      <c r="MJL651" s="61"/>
      <c r="MJM651" s="104"/>
      <c r="MJN651" s="60"/>
      <c r="MJO651" s="61"/>
      <c r="MJP651" s="104"/>
      <c r="MJQ651" s="60"/>
      <c r="MJR651" s="61"/>
      <c r="MJS651" s="104"/>
      <c r="MJT651" s="60"/>
      <c r="MJU651" s="61"/>
      <c r="MJV651" s="104"/>
      <c r="MJW651" s="60"/>
      <c r="MJX651" s="61"/>
      <c r="MJY651" s="104"/>
      <c r="MJZ651" s="60"/>
      <c r="MKA651" s="61"/>
      <c r="MKB651" s="104"/>
      <c r="MKC651" s="60"/>
      <c r="MKD651" s="61"/>
      <c r="MKE651" s="104"/>
      <c r="MKF651" s="60"/>
      <c r="MKG651" s="61"/>
      <c r="MKH651" s="104"/>
      <c r="MKI651" s="60"/>
      <c r="MKJ651" s="61"/>
      <c r="MKK651" s="104"/>
      <c r="MKL651" s="60"/>
      <c r="MKM651" s="61"/>
      <c r="MKN651" s="104"/>
      <c r="MKO651" s="60"/>
      <c r="MKP651" s="61"/>
      <c r="MKQ651" s="104"/>
      <c r="MKR651" s="60"/>
      <c r="MKS651" s="61"/>
      <c r="MKT651" s="104"/>
      <c r="MKU651" s="60"/>
      <c r="MKV651" s="61"/>
      <c r="MKW651" s="104"/>
      <c r="MKX651" s="60"/>
      <c r="MKY651" s="61"/>
      <c r="MKZ651" s="104"/>
      <c r="MLA651" s="60"/>
      <c r="MLB651" s="61"/>
      <c r="MLC651" s="104"/>
      <c r="MLD651" s="60"/>
      <c r="MLE651" s="61"/>
      <c r="MLF651" s="104"/>
      <c r="MLG651" s="60"/>
      <c r="MLH651" s="61"/>
      <c r="MLI651" s="104"/>
      <c r="MLJ651" s="60"/>
      <c r="MLK651" s="61"/>
      <c r="MLL651" s="104"/>
      <c r="MLM651" s="60"/>
      <c r="MLN651" s="61"/>
      <c r="MLO651" s="104"/>
      <c r="MLP651" s="60"/>
      <c r="MLQ651" s="61"/>
      <c r="MLR651" s="104"/>
      <c r="MLS651" s="60"/>
      <c r="MLT651" s="61"/>
      <c r="MLU651" s="104"/>
      <c r="MLV651" s="60"/>
      <c r="MLW651" s="61"/>
      <c r="MLX651" s="104"/>
      <c r="MLY651" s="60"/>
      <c r="MLZ651" s="61"/>
      <c r="MMA651" s="104"/>
      <c r="MMB651" s="60"/>
      <c r="MMC651" s="61"/>
      <c r="MMD651" s="104"/>
      <c r="MME651" s="60"/>
      <c r="MMF651" s="61"/>
      <c r="MMG651" s="104"/>
      <c r="MMH651" s="60"/>
      <c r="MMI651" s="61"/>
      <c r="MMJ651" s="104"/>
      <c r="MMK651" s="60"/>
      <c r="MML651" s="61"/>
      <c r="MMM651" s="104"/>
      <c r="MMN651" s="60"/>
      <c r="MMO651" s="61"/>
      <c r="MMP651" s="104"/>
      <c r="MMQ651" s="60"/>
      <c r="MMR651" s="61"/>
      <c r="MMS651" s="104"/>
      <c r="MMT651" s="60"/>
      <c r="MMU651" s="61"/>
      <c r="MMV651" s="104"/>
      <c r="MMW651" s="60"/>
      <c r="MMX651" s="61"/>
      <c r="MMY651" s="104"/>
      <c r="MMZ651" s="60"/>
      <c r="MNA651" s="61"/>
      <c r="MNB651" s="104"/>
      <c r="MNC651" s="60"/>
      <c r="MND651" s="61"/>
      <c r="MNE651" s="104"/>
      <c r="MNF651" s="60"/>
      <c r="MNG651" s="61"/>
      <c r="MNH651" s="104"/>
      <c r="MNI651" s="60"/>
      <c r="MNJ651" s="61"/>
      <c r="MNK651" s="104"/>
      <c r="MNL651" s="60"/>
      <c r="MNM651" s="61"/>
      <c r="MNN651" s="104"/>
      <c r="MNO651" s="60"/>
      <c r="MNP651" s="61"/>
      <c r="MNQ651" s="104"/>
      <c r="MNR651" s="60"/>
      <c r="MNS651" s="61"/>
      <c r="MNT651" s="104"/>
      <c r="MNU651" s="60"/>
      <c r="MNV651" s="61"/>
      <c r="MNW651" s="104"/>
      <c r="MNX651" s="60"/>
      <c r="MNY651" s="61"/>
      <c r="MNZ651" s="104"/>
      <c r="MOA651" s="60"/>
      <c r="MOB651" s="61"/>
      <c r="MOC651" s="104"/>
      <c r="MOD651" s="60"/>
      <c r="MOE651" s="61"/>
      <c r="MOF651" s="104"/>
      <c r="MOG651" s="60"/>
      <c r="MOH651" s="61"/>
      <c r="MOI651" s="104"/>
      <c r="MOJ651" s="60"/>
      <c r="MOK651" s="61"/>
      <c r="MOL651" s="104"/>
      <c r="MOM651" s="60"/>
      <c r="MON651" s="61"/>
      <c r="MOO651" s="104"/>
      <c r="MOP651" s="60"/>
      <c r="MOQ651" s="61"/>
      <c r="MOR651" s="104"/>
      <c r="MOS651" s="60"/>
      <c r="MOT651" s="61"/>
      <c r="MOU651" s="104"/>
      <c r="MOV651" s="60"/>
      <c r="MOW651" s="61"/>
      <c r="MOX651" s="104"/>
      <c r="MOY651" s="60"/>
      <c r="MOZ651" s="61"/>
      <c r="MPA651" s="104"/>
      <c r="MPB651" s="60"/>
      <c r="MPC651" s="61"/>
      <c r="MPD651" s="104"/>
      <c r="MPE651" s="60"/>
      <c r="MPF651" s="61"/>
      <c r="MPG651" s="104"/>
      <c r="MPH651" s="60"/>
      <c r="MPI651" s="61"/>
      <c r="MPJ651" s="104"/>
      <c r="MPK651" s="60"/>
      <c r="MPL651" s="61"/>
      <c r="MPM651" s="104"/>
      <c r="MPN651" s="60"/>
      <c r="MPO651" s="61"/>
      <c r="MPP651" s="104"/>
      <c r="MPQ651" s="60"/>
      <c r="MPR651" s="61"/>
      <c r="MPS651" s="104"/>
      <c r="MPT651" s="60"/>
      <c r="MPU651" s="61"/>
      <c r="MPV651" s="104"/>
      <c r="MPW651" s="60"/>
      <c r="MPX651" s="61"/>
      <c r="MPY651" s="104"/>
      <c r="MPZ651" s="60"/>
      <c r="MQA651" s="61"/>
      <c r="MQB651" s="104"/>
      <c r="MQC651" s="60"/>
      <c r="MQD651" s="61"/>
      <c r="MQE651" s="104"/>
      <c r="MQF651" s="60"/>
      <c r="MQG651" s="61"/>
      <c r="MQH651" s="104"/>
      <c r="MQI651" s="60"/>
      <c r="MQJ651" s="61"/>
      <c r="MQK651" s="104"/>
      <c r="MQL651" s="60"/>
      <c r="MQM651" s="61"/>
      <c r="MQN651" s="104"/>
      <c r="MQO651" s="60"/>
      <c r="MQP651" s="61"/>
      <c r="MQQ651" s="104"/>
      <c r="MQR651" s="60"/>
      <c r="MQS651" s="61"/>
      <c r="MQT651" s="104"/>
      <c r="MQU651" s="60"/>
      <c r="MQV651" s="61"/>
      <c r="MQW651" s="104"/>
      <c r="MQX651" s="60"/>
      <c r="MQY651" s="61"/>
      <c r="MQZ651" s="104"/>
      <c r="MRA651" s="60"/>
      <c r="MRB651" s="61"/>
      <c r="MRC651" s="104"/>
      <c r="MRD651" s="60"/>
      <c r="MRE651" s="61"/>
      <c r="MRF651" s="104"/>
      <c r="MRG651" s="60"/>
      <c r="MRH651" s="61"/>
      <c r="MRI651" s="104"/>
      <c r="MRJ651" s="60"/>
      <c r="MRK651" s="61"/>
      <c r="MRL651" s="104"/>
      <c r="MRM651" s="60"/>
      <c r="MRN651" s="61"/>
      <c r="MRO651" s="104"/>
      <c r="MRP651" s="60"/>
      <c r="MRQ651" s="61"/>
      <c r="MRR651" s="104"/>
      <c r="MRS651" s="60"/>
      <c r="MRT651" s="61"/>
      <c r="MRU651" s="104"/>
      <c r="MRV651" s="60"/>
      <c r="MRW651" s="61"/>
      <c r="MRX651" s="104"/>
      <c r="MRY651" s="60"/>
      <c r="MRZ651" s="61"/>
      <c r="MSA651" s="104"/>
      <c r="MSB651" s="60"/>
      <c r="MSC651" s="61"/>
      <c r="MSD651" s="104"/>
      <c r="MSE651" s="60"/>
      <c r="MSF651" s="61"/>
      <c r="MSG651" s="104"/>
      <c r="MSH651" s="60"/>
      <c r="MSI651" s="61"/>
      <c r="MSJ651" s="104"/>
      <c r="MSK651" s="60"/>
      <c r="MSL651" s="61"/>
      <c r="MSM651" s="104"/>
      <c r="MSN651" s="60"/>
      <c r="MSO651" s="61"/>
      <c r="MSP651" s="104"/>
      <c r="MSQ651" s="60"/>
      <c r="MSR651" s="61"/>
      <c r="MSS651" s="104"/>
      <c r="MST651" s="60"/>
      <c r="MSU651" s="61"/>
      <c r="MSV651" s="104"/>
      <c r="MSW651" s="60"/>
      <c r="MSX651" s="61"/>
      <c r="MSY651" s="104"/>
      <c r="MSZ651" s="60"/>
      <c r="MTA651" s="61"/>
      <c r="MTB651" s="104"/>
      <c r="MTC651" s="60"/>
      <c r="MTD651" s="61"/>
      <c r="MTE651" s="104"/>
      <c r="MTF651" s="60"/>
      <c r="MTG651" s="61"/>
      <c r="MTH651" s="104"/>
      <c r="MTI651" s="60"/>
      <c r="MTJ651" s="61"/>
      <c r="MTK651" s="104"/>
      <c r="MTL651" s="60"/>
      <c r="MTM651" s="61"/>
      <c r="MTN651" s="104"/>
      <c r="MTO651" s="60"/>
      <c r="MTP651" s="61"/>
      <c r="MTQ651" s="104"/>
      <c r="MTR651" s="60"/>
      <c r="MTS651" s="61"/>
      <c r="MTT651" s="104"/>
      <c r="MTU651" s="60"/>
      <c r="MTV651" s="61"/>
      <c r="MTW651" s="104"/>
      <c r="MTX651" s="60"/>
      <c r="MTY651" s="61"/>
      <c r="MTZ651" s="104"/>
      <c r="MUA651" s="60"/>
      <c r="MUB651" s="61"/>
      <c r="MUC651" s="104"/>
      <c r="MUD651" s="60"/>
      <c r="MUE651" s="61"/>
      <c r="MUF651" s="104"/>
      <c r="MUG651" s="60"/>
      <c r="MUH651" s="61"/>
      <c r="MUI651" s="104"/>
      <c r="MUJ651" s="60"/>
      <c r="MUK651" s="61"/>
      <c r="MUL651" s="104"/>
      <c r="MUM651" s="60"/>
      <c r="MUN651" s="61"/>
      <c r="MUO651" s="104"/>
      <c r="MUP651" s="60"/>
      <c r="MUQ651" s="61"/>
      <c r="MUR651" s="104"/>
      <c r="MUS651" s="60"/>
      <c r="MUT651" s="61"/>
      <c r="MUU651" s="104"/>
      <c r="MUV651" s="60"/>
      <c r="MUW651" s="61"/>
      <c r="MUX651" s="104"/>
      <c r="MUY651" s="60"/>
      <c r="MUZ651" s="61"/>
      <c r="MVA651" s="104"/>
      <c r="MVB651" s="60"/>
      <c r="MVC651" s="61"/>
      <c r="MVD651" s="104"/>
      <c r="MVE651" s="60"/>
      <c r="MVF651" s="61"/>
      <c r="MVG651" s="104"/>
      <c r="MVH651" s="60"/>
      <c r="MVI651" s="61"/>
      <c r="MVJ651" s="104"/>
      <c r="MVK651" s="60"/>
      <c r="MVL651" s="61"/>
      <c r="MVM651" s="104"/>
      <c r="MVN651" s="60"/>
      <c r="MVO651" s="61"/>
      <c r="MVP651" s="104"/>
      <c r="MVQ651" s="60"/>
      <c r="MVR651" s="61"/>
      <c r="MVS651" s="104"/>
      <c r="MVT651" s="60"/>
      <c r="MVU651" s="61"/>
      <c r="MVV651" s="104"/>
      <c r="MVW651" s="60"/>
      <c r="MVX651" s="61"/>
      <c r="MVY651" s="104"/>
      <c r="MVZ651" s="60"/>
      <c r="MWA651" s="61"/>
      <c r="MWB651" s="104"/>
      <c r="MWC651" s="60"/>
      <c r="MWD651" s="61"/>
      <c r="MWE651" s="104"/>
      <c r="MWF651" s="60"/>
      <c r="MWG651" s="61"/>
      <c r="MWH651" s="104"/>
      <c r="MWI651" s="60"/>
      <c r="MWJ651" s="61"/>
      <c r="MWK651" s="104"/>
      <c r="MWL651" s="60"/>
      <c r="MWM651" s="61"/>
      <c r="MWN651" s="104"/>
      <c r="MWO651" s="60"/>
      <c r="MWP651" s="61"/>
      <c r="MWQ651" s="104"/>
      <c r="MWR651" s="60"/>
      <c r="MWS651" s="61"/>
      <c r="MWT651" s="104"/>
      <c r="MWU651" s="60"/>
      <c r="MWV651" s="61"/>
      <c r="MWW651" s="104"/>
      <c r="MWX651" s="60"/>
      <c r="MWY651" s="61"/>
      <c r="MWZ651" s="104"/>
      <c r="MXA651" s="60"/>
      <c r="MXB651" s="61"/>
      <c r="MXC651" s="104"/>
      <c r="MXD651" s="60"/>
      <c r="MXE651" s="61"/>
      <c r="MXF651" s="104"/>
      <c r="MXG651" s="60"/>
      <c r="MXH651" s="61"/>
      <c r="MXI651" s="104"/>
      <c r="MXJ651" s="60"/>
      <c r="MXK651" s="61"/>
      <c r="MXL651" s="104"/>
      <c r="MXM651" s="60"/>
      <c r="MXN651" s="61"/>
      <c r="MXO651" s="104"/>
      <c r="MXP651" s="60"/>
      <c r="MXQ651" s="61"/>
      <c r="MXR651" s="104"/>
      <c r="MXS651" s="60"/>
      <c r="MXT651" s="61"/>
      <c r="MXU651" s="104"/>
      <c r="MXV651" s="60"/>
      <c r="MXW651" s="61"/>
      <c r="MXX651" s="104"/>
      <c r="MXY651" s="60"/>
      <c r="MXZ651" s="61"/>
      <c r="MYA651" s="104"/>
      <c r="MYB651" s="60"/>
      <c r="MYC651" s="61"/>
      <c r="MYD651" s="104"/>
      <c r="MYE651" s="60"/>
      <c r="MYF651" s="61"/>
      <c r="MYG651" s="104"/>
      <c r="MYH651" s="60"/>
      <c r="MYI651" s="61"/>
      <c r="MYJ651" s="104"/>
      <c r="MYK651" s="60"/>
      <c r="MYL651" s="61"/>
      <c r="MYM651" s="104"/>
      <c r="MYN651" s="60"/>
      <c r="MYO651" s="61"/>
      <c r="MYP651" s="104"/>
      <c r="MYQ651" s="60"/>
      <c r="MYR651" s="61"/>
      <c r="MYS651" s="104"/>
      <c r="MYT651" s="60"/>
      <c r="MYU651" s="61"/>
      <c r="MYV651" s="104"/>
      <c r="MYW651" s="60"/>
      <c r="MYX651" s="61"/>
      <c r="MYY651" s="104"/>
      <c r="MYZ651" s="60"/>
      <c r="MZA651" s="61"/>
      <c r="MZB651" s="104"/>
      <c r="MZC651" s="60"/>
      <c r="MZD651" s="61"/>
      <c r="MZE651" s="104"/>
      <c r="MZF651" s="60"/>
      <c r="MZG651" s="61"/>
      <c r="MZH651" s="104"/>
      <c r="MZI651" s="60"/>
      <c r="MZJ651" s="61"/>
      <c r="MZK651" s="104"/>
      <c r="MZL651" s="60"/>
      <c r="MZM651" s="61"/>
      <c r="MZN651" s="104"/>
      <c r="MZO651" s="60"/>
      <c r="MZP651" s="61"/>
      <c r="MZQ651" s="104"/>
      <c r="MZR651" s="60"/>
      <c r="MZS651" s="61"/>
      <c r="MZT651" s="104"/>
      <c r="MZU651" s="60"/>
      <c r="MZV651" s="61"/>
      <c r="MZW651" s="104"/>
      <c r="MZX651" s="60"/>
      <c r="MZY651" s="61"/>
      <c r="MZZ651" s="104"/>
      <c r="NAA651" s="60"/>
      <c r="NAB651" s="61"/>
      <c r="NAC651" s="104"/>
      <c r="NAD651" s="60"/>
      <c r="NAE651" s="61"/>
      <c r="NAF651" s="104"/>
      <c r="NAG651" s="60"/>
      <c r="NAH651" s="61"/>
      <c r="NAI651" s="104"/>
      <c r="NAJ651" s="60"/>
      <c r="NAK651" s="61"/>
      <c r="NAL651" s="104"/>
      <c r="NAM651" s="60"/>
      <c r="NAN651" s="61"/>
      <c r="NAO651" s="104"/>
      <c r="NAP651" s="60"/>
      <c r="NAQ651" s="61"/>
      <c r="NAR651" s="104"/>
      <c r="NAS651" s="60"/>
      <c r="NAT651" s="61"/>
      <c r="NAU651" s="104"/>
      <c r="NAV651" s="60"/>
      <c r="NAW651" s="61"/>
      <c r="NAX651" s="104"/>
      <c r="NAY651" s="60"/>
      <c r="NAZ651" s="61"/>
      <c r="NBA651" s="104"/>
      <c r="NBB651" s="60"/>
      <c r="NBC651" s="61"/>
      <c r="NBD651" s="104"/>
      <c r="NBE651" s="60"/>
      <c r="NBF651" s="61"/>
      <c r="NBG651" s="104"/>
      <c r="NBH651" s="60"/>
      <c r="NBI651" s="61"/>
      <c r="NBJ651" s="104"/>
      <c r="NBK651" s="60"/>
      <c r="NBL651" s="61"/>
      <c r="NBM651" s="104"/>
      <c r="NBN651" s="60"/>
      <c r="NBO651" s="61"/>
      <c r="NBP651" s="104"/>
      <c r="NBQ651" s="60"/>
      <c r="NBR651" s="61"/>
      <c r="NBS651" s="104"/>
      <c r="NBT651" s="60"/>
      <c r="NBU651" s="61"/>
      <c r="NBV651" s="104"/>
      <c r="NBW651" s="60"/>
      <c r="NBX651" s="61"/>
      <c r="NBY651" s="104"/>
      <c r="NBZ651" s="60"/>
      <c r="NCA651" s="61"/>
      <c r="NCB651" s="104"/>
      <c r="NCC651" s="60"/>
      <c r="NCD651" s="61"/>
      <c r="NCE651" s="104"/>
      <c r="NCF651" s="60"/>
      <c r="NCG651" s="61"/>
      <c r="NCH651" s="104"/>
      <c r="NCI651" s="60"/>
      <c r="NCJ651" s="61"/>
      <c r="NCK651" s="104"/>
      <c r="NCL651" s="60"/>
      <c r="NCM651" s="61"/>
      <c r="NCN651" s="104"/>
      <c r="NCO651" s="60"/>
      <c r="NCP651" s="61"/>
      <c r="NCQ651" s="104"/>
      <c r="NCR651" s="60"/>
      <c r="NCS651" s="61"/>
      <c r="NCT651" s="104"/>
      <c r="NCU651" s="60"/>
      <c r="NCV651" s="61"/>
      <c r="NCW651" s="104"/>
      <c r="NCX651" s="60"/>
      <c r="NCY651" s="61"/>
      <c r="NCZ651" s="104"/>
      <c r="NDA651" s="60"/>
      <c r="NDB651" s="61"/>
      <c r="NDC651" s="104"/>
      <c r="NDD651" s="60"/>
      <c r="NDE651" s="61"/>
      <c r="NDF651" s="104"/>
      <c r="NDG651" s="60"/>
      <c r="NDH651" s="61"/>
      <c r="NDI651" s="104"/>
      <c r="NDJ651" s="60"/>
      <c r="NDK651" s="61"/>
      <c r="NDL651" s="104"/>
      <c r="NDM651" s="60"/>
      <c r="NDN651" s="61"/>
      <c r="NDO651" s="104"/>
      <c r="NDP651" s="60"/>
      <c r="NDQ651" s="61"/>
      <c r="NDR651" s="104"/>
      <c r="NDS651" s="60"/>
      <c r="NDT651" s="61"/>
      <c r="NDU651" s="104"/>
      <c r="NDV651" s="60"/>
      <c r="NDW651" s="61"/>
      <c r="NDX651" s="104"/>
      <c r="NDY651" s="60"/>
      <c r="NDZ651" s="61"/>
      <c r="NEA651" s="104"/>
      <c r="NEB651" s="60"/>
      <c r="NEC651" s="61"/>
      <c r="NED651" s="104"/>
      <c r="NEE651" s="60"/>
      <c r="NEF651" s="61"/>
      <c r="NEG651" s="104"/>
      <c r="NEH651" s="60"/>
      <c r="NEI651" s="61"/>
      <c r="NEJ651" s="104"/>
      <c r="NEK651" s="60"/>
      <c r="NEL651" s="61"/>
      <c r="NEM651" s="104"/>
      <c r="NEN651" s="60"/>
      <c r="NEO651" s="61"/>
      <c r="NEP651" s="104"/>
      <c r="NEQ651" s="60"/>
      <c r="NER651" s="61"/>
      <c r="NES651" s="104"/>
      <c r="NET651" s="60"/>
      <c r="NEU651" s="61"/>
      <c r="NEV651" s="104"/>
      <c r="NEW651" s="60"/>
      <c r="NEX651" s="61"/>
      <c r="NEY651" s="104"/>
      <c r="NEZ651" s="60"/>
      <c r="NFA651" s="61"/>
      <c r="NFB651" s="104"/>
      <c r="NFC651" s="60"/>
      <c r="NFD651" s="61"/>
      <c r="NFE651" s="104"/>
      <c r="NFF651" s="60"/>
      <c r="NFG651" s="61"/>
      <c r="NFH651" s="104"/>
      <c r="NFI651" s="60"/>
      <c r="NFJ651" s="61"/>
      <c r="NFK651" s="104"/>
      <c r="NFL651" s="60"/>
      <c r="NFM651" s="61"/>
      <c r="NFN651" s="104"/>
      <c r="NFO651" s="60"/>
      <c r="NFP651" s="61"/>
      <c r="NFQ651" s="104"/>
      <c r="NFR651" s="60"/>
      <c r="NFS651" s="61"/>
      <c r="NFT651" s="104"/>
      <c r="NFU651" s="60"/>
      <c r="NFV651" s="61"/>
      <c r="NFW651" s="104"/>
      <c r="NFX651" s="60"/>
      <c r="NFY651" s="61"/>
      <c r="NFZ651" s="104"/>
      <c r="NGA651" s="60"/>
      <c r="NGB651" s="61"/>
      <c r="NGC651" s="104"/>
      <c r="NGD651" s="60"/>
      <c r="NGE651" s="61"/>
      <c r="NGF651" s="104"/>
      <c r="NGG651" s="60"/>
      <c r="NGH651" s="61"/>
      <c r="NGI651" s="104"/>
      <c r="NGJ651" s="60"/>
      <c r="NGK651" s="61"/>
      <c r="NGL651" s="104"/>
      <c r="NGM651" s="60"/>
      <c r="NGN651" s="61"/>
      <c r="NGO651" s="104"/>
      <c r="NGP651" s="60"/>
      <c r="NGQ651" s="61"/>
      <c r="NGR651" s="104"/>
      <c r="NGS651" s="60"/>
      <c r="NGT651" s="61"/>
      <c r="NGU651" s="104"/>
      <c r="NGV651" s="60"/>
      <c r="NGW651" s="61"/>
      <c r="NGX651" s="104"/>
      <c r="NGY651" s="60"/>
      <c r="NGZ651" s="61"/>
      <c r="NHA651" s="104"/>
      <c r="NHB651" s="60"/>
      <c r="NHC651" s="61"/>
      <c r="NHD651" s="104"/>
      <c r="NHE651" s="60"/>
      <c r="NHF651" s="61"/>
      <c r="NHG651" s="104"/>
      <c r="NHH651" s="60"/>
      <c r="NHI651" s="61"/>
      <c r="NHJ651" s="104"/>
      <c r="NHK651" s="60"/>
      <c r="NHL651" s="61"/>
      <c r="NHM651" s="104"/>
      <c r="NHN651" s="60"/>
      <c r="NHO651" s="61"/>
      <c r="NHP651" s="104"/>
      <c r="NHQ651" s="60"/>
      <c r="NHR651" s="61"/>
      <c r="NHS651" s="104"/>
      <c r="NHT651" s="60"/>
      <c r="NHU651" s="61"/>
      <c r="NHV651" s="104"/>
      <c r="NHW651" s="60"/>
      <c r="NHX651" s="61"/>
      <c r="NHY651" s="104"/>
      <c r="NHZ651" s="60"/>
      <c r="NIA651" s="61"/>
      <c r="NIB651" s="104"/>
      <c r="NIC651" s="60"/>
      <c r="NID651" s="61"/>
      <c r="NIE651" s="104"/>
      <c r="NIF651" s="60"/>
      <c r="NIG651" s="61"/>
      <c r="NIH651" s="104"/>
      <c r="NII651" s="60"/>
      <c r="NIJ651" s="61"/>
      <c r="NIK651" s="104"/>
      <c r="NIL651" s="60"/>
      <c r="NIM651" s="61"/>
      <c r="NIN651" s="104"/>
      <c r="NIO651" s="60"/>
      <c r="NIP651" s="61"/>
      <c r="NIQ651" s="104"/>
      <c r="NIR651" s="60"/>
      <c r="NIS651" s="61"/>
      <c r="NIT651" s="104"/>
      <c r="NIU651" s="60"/>
      <c r="NIV651" s="61"/>
      <c r="NIW651" s="104"/>
      <c r="NIX651" s="60"/>
      <c r="NIY651" s="61"/>
      <c r="NIZ651" s="104"/>
      <c r="NJA651" s="60"/>
      <c r="NJB651" s="61"/>
      <c r="NJC651" s="104"/>
      <c r="NJD651" s="60"/>
      <c r="NJE651" s="61"/>
      <c r="NJF651" s="104"/>
      <c r="NJG651" s="60"/>
      <c r="NJH651" s="61"/>
      <c r="NJI651" s="104"/>
      <c r="NJJ651" s="60"/>
      <c r="NJK651" s="61"/>
      <c r="NJL651" s="104"/>
      <c r="NJM651" s="60"/>
      <c r="NJN651" s="61"/>
      <c r="NJO651" s="104"/>
      <c r="NJP651" s="60"/>
      <c r="NJQ651" s="61"/>
      <c r="NJR651" s="104"/>
      <c r="NJS651" s="60"/>
      <c r="NJT651" s="61"/>
      <c r="NJU651" s="104"/>
      <c r="NJV651" s="60"/>
      <c r="NJW651" s="61"/>
      <c r="NJX651" s="104"/>
      <c r="NJY651" s="60"/>
      <c r="NJZ651" s="61"/>
      <c r="NKA651" s="104"/>
      <c r="NKB651" s="60"/>
      <c r="NKC651" s="61"/>
      <c r="NKD651" s="104"/>
      <c r="NKE651" s="60"/>
      <c r="NKF651" s="61"/>
      <c r="NKG651" s="104"/>
      <c r="NKH651" s="60"/>
      <c r="NKI651" s="61"/>
      <c r="NKJ651" s="104"/>
      <c r="NKK651" s="60"/>
      <c r="NKL651" s="61"/>
      <c r="NKM651" s="104"/>
      <c r="NKN651" s="60"/>
      <c r="NKO651" s="61"/>
      <c r="NKP651" s="104"/>
      <c r="NKQ651" s="60"/>
      <c r="NKR651" s="61"/>
      <c r="NKS651" s="104"/>
      <c r="NKT651" s="60"/>
      <c r="NKU651" s="61"/>
      <c r="NKV651" s="104"/>
      <c r="NKW651" s="60"/>
      <c r="NKX651" s="61"/>
      <c r="NKY651" s="104"/>
      <c r="NKZ651" s="60"/>
      <c r="NLA651" s="61"/>
      <c r="NLB651" s="104"/>
      <c r="NLC651" s="60"/>
      <c r="NLD651" s="61"/>
      <c r="NLE651" s="104"/>
      <c r="NLF651" s="60"/>
      <c r="NLG651" s="61"/>
      <c r="NLH651" s="104"/>
      <c r="NLI651" s="60"/>
      <c r="NLJ651" s="61"/>
      <c r="NLK651" s="104"/>
      <c r="NLL651" s="60"/>
      <c r="NLM651" s="61"/>
      <c r="NLN651" s="104"/>
      <c r="NLO651" s="60"/>
      <c r="NLP651" s="61"/>
      <c r="NLQ651" s="104"/>
      <c r="NLR651" s="60"/>
      <c r="NLS651" s="61"/>
      <c r="NLT651" s="104"/>
      <c r="NLU651" s="60"/>
      <c r="NLV651" s="61"/>
      <c r="NLW651" s="104"/>
      <c r="NLX651" s="60"/>
      <c r="NLY651" s="61"/>
      <c r="NLZ651" s="104"/>
      <c r="NMA651" s="60"/>
      <c r="NMB651" s="61"/>
      <c r="NMC651" s="104"/>
      <c r="NMD651" s="60"/>
      <c r="NME651" s="61"/>
      <c r="NMF651" s="104"/>
      <c r="NMG651" s="60"/>
      <c r="NMH651" s="61"/>
      <c r="NMI651" s="104"/>
      <c r="NMJ651" s="60"/>
      <c r="NMK651" s="61"/>
      <c r="NML651" s="104"/>
      <c r="NMM651" s="60"/>
      <c r="NMN651" s="61"/>
      <c r="NMO651" s="104"/>
      <c r="NMP651" s="60"/>
      <c r="NMQ651" s="61"/>
      <c r="NMR651" s="104"/>
      <c r="NMS651" s="60"/>
      <c r="NMT651" s="61"/>
      <c r="NMU651" s="104"/>
      <c r="NMV651" s="60"/>
      <c r="NMW651" s="61"/>
      <c r="NMX651" s="104"/>
      <c r="NMY651" s="60"/>
      <c r="NMZ651" s="61"/>
      <c r="NNA651" s="104"/>
      <c r="NNB651" s="60"/>
      <c r="NNC651" s="61"/>
      <c r="NND651" s="104"/>
      <c r="NNE651" s="60"/>
      <c r="NNF651" s="61"/>
      <c r="NNG651" s="104"/>
      <c r="NNH651" s="60"/>
      <c r="NNI651" s="61"/>
      <c r="NNJ651" s="104"/>
      <c r="NNK651" s="60"/>
      <c r="NNL651" s="61"/>
      <c r="NNM651" s="104"/>
      <c r="NNN651" s="60"/>
      <c r="NNO651" s="61"/>
      <c r="NNP651" s="104"/>
      <c r="NNQ651" s="60"/>
      <c r="NNR651" s="61"/>
      <c r="NNS651" s="104"/>
      <c r="NNT651" s="60"/>
      <c r="NNU651" s="61"/>
      <c r="NNV651" s="104"/>
      <c r="NNW651" s="60"/>
      <c r="NNX651" s="61"/>
      <c r="NNY651" s="104"/>
      <c r="NNZ651" s="60"/>
      <c r="NOA651" s="61"/>
      <c r="NOB651" s="104"/>
      <c r="NOC651" s="60"/>
      <c r="NOD651" s="61"/>
      <c r="NOE651" s="104"/>
      <c r="NOF651" s="60"/>
      <c r="NOG651" s="61"/>
      <c r="NOH651" s="104"/>
      <c r="NOI651" s="60"/>
      <c r="NOJ651" s="61"/>
      <c r="NOK651" s="104"/>
      <c r="NOL651" s="60"/>
      <c r="NOM651" s="61"/>
      <c r="NON651" s="104"/>
      <c r="NOO651" s="60"/>
      <c r="NOP651" s="61"/>
      <c r="NOQ651" s="104"/>
      <c r="NOR651" s="60"/>
      <c r="NOS651" s="61"/>
      <c r="NOT651" s="104"/>
      <c r="NOU651" s="60"/>
      <c r="NOV651" s="61"/>
      <c r="NOW651" s="104"/>
      <c r="NOX651" s="60"/>
      <c r="NOY651" s="61"/>
      <c r="NOZ651" s="104"/>
      <c r="NPA651" s="60"/>
      <c r="NPB651" s="61"/>
      <c r="NPC651" s="104"/>
      <c r="NPD651" s="60"/>
      <c r="NPE651" s="61"/>
      <c r="NPF651" s="104"/>
      <c r="NPG651" s="60"/>
      <c r="NPH651" s="61"/>
      <c r="NPI651" s="104"/>
      <c r="NPJ651" s="60"/>
      <c r="NPK651" s="61"/>
      <c r="NPL651" s="104"/>
      <c r="NPM651" s="60"/>
      <c r="NPN651" s="61"/>
      <c r="NPO651" s="104"/>
      <c r="NPP651" s="60"/>
      <c r="NPQ651" s="61"/>
      <c r="NPR651" s="104"/>
      <c r="NPS651" s="60"/>
      <c r="NPT651" s="61"/>
      <c r="NPU651" s="104"/>
      <c r="NPV651" s="60"/>
      <c r="NPW651" s="61"/>
      <c r="NPX651" s="104"/>
      <c r="NPY651" s="60"/>
      <c r="NPZ651" s="61"/>
      <c r="NQA651" s="104"/>
      <c r="NQB651" s="60"/>
      <c r="NQC651" s="61"/>
      <c r="NQD651" s="104"/>
      <c r="NQE651" s="60"/>
      <c r="NQF651" s="61"/>
      <c r="NQG651" s="104"/>
      <c r="NQH651" s="60"/>
      <c r="NQI651" s="61"/>
      <c r="NQJ651" s="104"/>
      <c r="NQK651" s="60"/>
      <c r="NQL651" s="61"/>
      <c r="NQM651" s="104"/>
      <c r="NQN651" s="60"/>
      <c r="NQO651" s="61"/>
      <c r="NQP651" s="104"/>
      <c r="NQQ651" s="60"/>
      <c r="NQR651" s="61"/>
      <c r="NQS651" s="104"/>
      <c r="NQT651" s="60"/>
      <c r="NQU651" s="61"/>
      <c r="NQV651" s="104"/>
      <c r="NQW651" s="60"/>
      <c r="NQX651" s="61"/>
      <c r="NQY651" s="104"/>
      <c r="NQZ651" s="60"/>
      <c r="NRA651" s="61"/>
      <c r="NRB651" s="104"/>
      <c r="NRC651" s="60"/>
      <c r="NRD651" s="61"/>
      <c r="NRE651" s="104"/>
      <c r="NRF651" s="60"/>
      <c r="NRG651" s="61"/>
      <c r="NRH651" s="104"/>
      <c r="NRI651" s="60"/>
      <c r="NRJ651" s="61"/>
      <c r="NRK651" s="104"/>
      <c r="NRL651" s="60"/>
      <c r="NRM651" s="61"/>
      <c r="NRN651" s="104"/>
      <c r="NRO651" s="60"/>
      <c r="NRP651" s="61"/>
      <c r="NRQ651" s="104"/>
      <c r="NRR651" s="60"/>
      <c r="NRS651" s="61"/>
      <c r="NRT651" s="104"/>
      <c r="NRU651" s="60"/>
      <c r="NRV651" s="61"/>
      <c r="NRW651" s="104"/>
      <c r="NRX651" s="60"/>
      <c r="NRY651" s="61"/>
      <c r="NRZ651" s="104"/>
      <c r="NSA651" s="60"/>
      <c r="NSB651" s="61"/>
      <c r="NSC651" s="104"/>
      <c r="NSD651" s="60"/>
      <c r="NSE651" s="61"/>
      <c r="NSF651" s="104"/>
      <c r="NSG651" s="60"/>
      <c r="NSH651" s="61"/>
      <c r="NSI651" s="104"/>
      <c r="NSJ651" s="60"/>
      <c r="NSK651" s="61"/>
      <c r="NSL651" s="104"/>
      <c r="NSM651" s="60"/>
      <c r="NSN651" s="61"/>
      <c r="NSO651" s="104"/>
      <c r="NSP651" s="60"/>
      <c r="NSQ651" s="61"/>
      <c r="NSR651" s="104"/>
      <c r="NSS651" s="60"/>
      <c r="NST651" s="61"/>
      <c r="NSU651" s="104"/>
      <c r="NSV651" s="60"/>
      <c r="NSW651" s="61"/>
      <c r="NSX651" s="104"/>
      <c r="NSY651" s="60"/>
      <c r="NSZ651" s="61"/>
      <c r="NTA651" s="104"/>
      <c r="NTB651" s="60"/>
      <c r="NTC651" s="61"/>
      <c r="NTD651" s="104"/>
      <c r="NTE651" s="60"/>
      <c r="NTF651" s="61"/>
      <c r="NTG651" s="104"/>
      <c r="NTH651" s="60"/>
      <c r="NTI651" s="61"/>
      <c r="NTJ651" s="104"/>
      <c r="NTK651" s="60"/>
      <c r="NTL651" s="61"/>
      <c r="NTM651" s="104"/>
      <c r="NTN651" s="60"/>
      <c r="NTO651" s="61"/>
      <c r="NTP651" s="104"/>
      <c r="NTQ651" s="60"/>
      <c r="NTR651" s="61"/>
      <c r="NTS651" s="104"/>
      <c r="NTT651" s="60"/>
      <c r="NTU651" s="61"/>
      <c r="NTV651" s="104"/>
      <c r="NTW651" s="60"/>
      <c r="NTX651" s="61"/>
      <c r="NTY651" s="104"/>
      <c r="NTZ651" s="60"/>
      <c r="NUA651" s="61"/>
      <c r="NUB651" s="104"/>
      <c r="NUC651" s="60"/>
      <c r="NUD651" s="61"/>
      <c r="NUE651" s="104"/>
      <c r="NUF651" s="60"/>
      <c r="NUG651" s="61"/>
      <c r="NUH651" s="104"/>
      <c r="NUI651" s="60"/>
      <c r="NUJ651" s="61"/>
      <c r="NUK651" s="104"/>
      <c r="NUL651" s="60"/>
      <c r="NUM651" s="61"/>
      <c r="NUN651" s="104"/>
      <c r="NUO651" s="60"/>
      <c r="NUP651" s="61"/>
      <c r="NUQ651" s="104"/>
      <c r="NUR651" s="60"/>
      <c r="NUS651" s="61"/>
      <c r="NUT651" s="104"/>
      <c r="NUU651" s="60"/>
      <c r="NUV651" s="61"/>
      <c r="NUW651" s="104"/>
      <c r="NUX651" s="60"/>
      <c r="NUY651" s="61"/>
      <c r="NUZ651" s="104"/>
      <c r="NVA651" s="60"/>
      <c r="NVB651" s="61"/>
      <c r="NVC651" s="104"/>
      <c r="NVD651" s="60"/>
      <c r="NVE651" s="61"/>
      <c r="NVF651" s="104"/>
      <c r="NVG651" s="60"/>
      <c r="NVH651" s="61"/>
      <c r="NVI651" s="104"/>
      <c r="NVJ651" s="60"/>
      <c r="NVK651" s="61"/>
      <c r="NVL651" s="104"/>
      <c r="NVM651" s="60"/>
      <c r="NVN651" s="61"/>
      <c r="NVO651" s="104"/>
      <c r="NVP651" s="60"/>
      <c r="NVQ651" s="61"/>
      <c r="NVR651" s="104"/>
      <c r="NVS651" s="60"/>
      <c r="NVT651" s="61"/>
      <c r="NVU651" s="104"/>
      <c r="NVV651" s="60"/>
      <c r="NVW651" s="61"/>
      <c r="NVX651" s="104"/>
      <c r="NVY651" s="60"/>
      <c r="NVZ651" s="61"/>
      <c r="NWA651" s="104"/>
      <c r="NWB651" s="60"/>
      <c r="NWC651" s="61"/>
      <c r="NWD651" s="104"/>
      <c r="NWE651" s="60"/>
      <c r="NWF651" s="61"/>
      <c r="NWG651" s="104"/>
      <c r="NWH651" s="60"/>
      <c r="NWI651" s="61"/>
      <c r="NWJ651" s="104"/>
      <c r="NWK651" s="60"/>
      <c r="NWL651" s="61"/>
      <c r="NWM651" s="104"/>
      <c r="NWN651" s="60"/>
      <c r="NWO651" s="61"/>
      <c r="NWP651" s="104"/>
      <c r="NWQ651" s="60"/>
      <c r="NWR651" s="61"/>
      <c r="NWS651" s="104"/>
      <c r="NWT651" s="60"/>
      <c r="NWU651" s="61"/>
      <c r="NWV651" s="104"/>
      <c r="NWW651" s="60"/>
      <c r="NWX651" s="61"/>
      <c r="NWY651" s="104"/>
      <c r="NWZ651" s="60"/>
      <c r="NXA651" s="61"/>
      <c r="NXB651" s="104"/>
      <c r="NXC651" s="60"/>
      <c r="NXD651" s="61"/>
      <c r="NXE651" s="104"/>
      <c r="NXF651" s="60"/>
      <c r="NXG651" s="61"/>
      <c r="NXH651" s="104"/>
      <c r="NXI651" s="60"/>
      <c r="NXJ651" s="61"/>
      <c r="NXK651" s="104"/>
      <c r="NXL651" s="60"/>
      <c r="NXM651" s="61"/>
      <c r="NXN651" s="104"/>
      <c r="NXO651" s="60"/>
      <c r="NXP651" s="61"/>
      <c r="NXQ651" s="104"/>
      <c r="NXR651" s="60"/>
      <c r="NXS651" s="61"/>
      <c r="NXT651" s="104"/>
      <c r="NXU651" s="60"/>
      <c r="NXV651" s="61"/>
      <c r="NXW651" s="104"/>
      <c r="NXX651" s="60"/>
      <c r="NXY651" s="61"/>
      <c r="NXZ651" s="104"/>
      <c r="NYA651" s="60"/>
      <c r="NYB651" s="61"/>
      <c r="NYC651" s="104"/>
      <c r="NYD651" s="60"/>
      <c r="NYE651" s="61"/>
      <c r="NYF651" s="104"/>
      <c r="NYG651" s="60"/>
      <c r="NYH651" s="61"/>
      <c r="NYI651" s="104"/>
      <c r="NYJ651" s="60"/>
      <c r="NYK651" s="61"/>
      <c r="NYL651" s="104"/>
      <c r="NYM651" s="60"/>
      <c r="NYN651" s="61"/>
      <c r="NYO651" s="104"/>
      <c r="NYP651" s="60"/>
      <c r="NYQ651" s="61"/>
      <c r="NYR651" s="104"/>
      <c r="NYS651" s="60"/>
      <c r="NYT651" s="61"/>
      <c r="NYU651" s="104"/>
      <c r="NYV651" s="60"/>
      <c r="NYW651" s="61"/>
      <c r="NYX651" s="104"/>
      <c r="NYY651" s="60"/>
      <c r="NYZ651" s="61"/>
      <c r="NZA651" s="104"/>
      <c r="NZB651" s="60"/>
      <c r="NZC651" s="61"/>
      <c r="NZD651" s="104"/>
      <c r="NZE651" s="60"/>
      <c r="NZF651" s="61"/>
      <c r="NZG651" s="104"/>
      <c r="NZH651" s="60"/>
      <c r="NZI651" s="61"/>
      <c r="NZJ651" s="104"/>
      <c r="NZK651" s="60"/>
      <c r="NZL651" s="61"/>
      <c r="NZM651" s="104"/>
      <c r="NZN651" s="60"/>
      <c r="NZO651" s="61"/>
      <c r="NZP651" s="104"/>
      <c r="NZQ651" s="60"/>
      <c r="NZR651" s="61"/>
      <c r="NZS651" s="104"/>
      <c r="NZT651" s="60"/>
      <c r="NZU651" s="61"/>
      <c r="NZV651" s="104"/>
      <c r="NZW651" s="60"/>
      <c r="NZX651" s="61"/>
      <c r="NZY651" s="104"/>
      <c r="NZZ651" s="60"/>
      <c r="OAA651" s="61"/>
      <c r="OAB651" s="104"/>
      <c r="OAC651" s="60"/>
      <c r="OAD651" s="61"/>
      <c r="OAE651" s="104"/>
      <c r="OAF651" s="60"/>
      <c r="OAG651" s="61"/>
      <c r="OAH651" s="104"/>
      <c r="OAI651" s="60"/>
      <c r="OAJ651" s="61"/>
      <c r="OAK651" s="104"/>
      <c r="OAL651" s="60"/>
      <c r="OAM651" s="61"/>
      <c r="OAN651" s="104"/>
      <c r="OAO651" s="60"/>
      <c r="OAP651" s="61"/>
      <c r="OAQ651" s="104"/>
      <c r="OAR651" s="60"/>
      <c r="OAS651" s="61"/>
      <c r="OAT651" s="104"/>
      <c r="OAU651" s="60"/>
      <c r="OAV651" s="61"/>
      <c r="OAW651" s="104"/>
      <c r="OAX651" s="60"/>
      <c r="OAY651" s="61"/>
      <c r="OAZ651" s="104"/>
      <c r="OBA651" s="60"/>
      <c r="OBB651" s="61"/>
      <c r="OBC651" s="104"/>
      <c r="OBD651" s="60"/>
      <c r="OBE651" s="61"/>
      <c r="OBF651" s="104"/>
      <c r="OBG651" s="60"/>
      <c r="OBH651" s="61"/>
      <c r="OBI651" s="104"/>
      <c r="OBJ651" s="60"/>
      <c r="OBK651" s="61"/>
      <c r="OBL651" s="104"/>
      <c r="OBM651" s="60"/>
      <c r="OBN651" s="61"/>
      <c r="OBO651" s="104"/>
      <c r="OBP651" s="60"/>
      <c r="OBQ651" s="61"/>
      <c r="OBR651" s="104"/>
      <c r="OBS651" s="60"/>
      <c r="OBT651" s="61"/>
      <c r="OBU651" s="104"/>
      <c r="OBV651" s="60"/>
      <c r="OBW651" s="61"/>
      <c r="OBX651" s="104"/>
      <c r="OBY651" s="60"/>
      <c r="OBZ651" s="61"/>
      <c r="OCA651" s="104"/>
      <c r="OCB651" s="60"/>
      <c r="OCC651" s="61"/>
      <c r="OCD651" s="104"/>
      <c r="OCE651" s="60"/>
      <c r="OCF651" s="61"/>
      <c r="OCG651" s="104"/>
      <c r="OCH651" s="60"/>
      <c r="OCI651" s="61"/>
      <c r="OCJ651" s="104"/>
      <c r="OCK651" s="60"/>
      <c r="OCL651" s="61"/>
      <c r="OCM651" s="104"/>
      <c r="OCN651" s="60"/>
      <c r="OCO651" s="61"/>
      <c r="OCP651" s="104"/>
      <c r="OCQ651" s="60"/>
      <c r="OCR651" s="61"/>
      <c r="OCS651" s="104"/>
      <c r="OCT651" s="60"/>
      <c r="OCU651" s="61"/>
      <c r="OCV651" s="104"/>
      <c r="OCW651" s="60"/>
      <c r="OCX651" s="61"/>
      <c r="OCY651" s="104"/>
      <c r="OCZ651" s="60"/>
      <c r="ODA651" s="61"/>
      <c r="ODB651" s="104"/>
      <c r="ODC651" s="60"/>
      <c r="ODD651" s="61"/>
      <c r="ODE651" s="104"/>
      <c r="ODF651" s="60"/>
      <c r="ODG651" s="61"/>
      <c r="ODH651" s="104"/>
      <c r="ODI651" s="60"/>
      <c r="ODJ651" s="61"/>
      <c r="ODK651" s="104"/>
      <c r="ODL651" s="60"/>
      <c r="ODM651" s="61"/>
      <c r="ODN651" s="104"/>
      <c r="ODO651" s="60"/>
      <c r="ODP651" s="61"/>
      <c r="ODQ651" s="104"/>
      <c r="ODR651" s="60"/>
      <c r="ODS651" s="61"/>
      <c r="ODT651" s="104"/>
      <c r="ODU651" s="60"/>
      <c r="ODV651" s="61"/>
      <c r="ODW651" s="104"/>
      <c r="ODX651" s="60"/>
      <c r="ODY651" s="61"/>
      <c r="ODZ651" s="104"/>
      <c r="OEA651" s="60"/>
      <c r="OEB651" s="61"/>
      <c r="OEC651" s="104"/>
      <c r="OED651" s="60"/>
      <c r="OEE651" s="61"/>
      <c r="OEF651" s="104"/>
      <c r="OEG651" s="60"/>
      <c r="OEH651" s="61"/>
      <c r="OEI651" s="104"/>
      <c r="OEJ651" s="60"/>
      <c r="OEK651" s="61"/>
      <c r="OEL651" s="104"/>
      <c r="OEM651" s="60"/>
      <c r="OEN651" s="61"/>
      <c r="OEO651" s="104"/>
      <c r="OEP651" s="60"/>
      <c r="OEQ651" s="61"/>
      <c r="OER651" s="104"/>
      <c r="OES651" s="60"/>
      <c r="OET651" s="61"/>
      <c r="OEU651" s="104"/>
      <c r="OEV651" s="60"/>
      <c r="OEW651" s="61"/>
      <c r="OEX651" s="104"/>
      <c r="OEY651" s="60"/>
      <c r="OEZ651" s="61"/>
      <c r="OFA651" s="104"/>
      <c r="OFB651" s="60"/>
      <c r="OFC651" s="61"/>
      <c r="OFD651" s="104"/>
      <c r="OFE651" s="60"/>
      <c r="OFF651" s="61"/>
      <c r="OFG651" s="104"/>
      <c r="OFH651" s="60"/>
      <c r="OFI651" s="61"/>
      <c r="OFJ651" s="104"/>
      <c r="OFK651" s="60"/>
      <c r="OFL651" s="61"/>
      <c r="OFM651" s="104"/>
      <c r="OFN651" s="60"/>
      <c r="OFO651" s="61"/>
      <c r="OFP651" s="104"/>
      <c r="OFQ651" s="60"/>
      <c r="OFR651" s="61"/>
      <c r="OFS651" s="104"/>
      <c r="OFT651" s="60"/>
      <c r="OFU651" s="61"/>
      <c r="OFV651" s="104"/>
      <c r="OFW651" s="60"/>
      <c r="OFX651" s="61"/>
      <c r="OFY651" s="104"/>
      <c r="OFZ651" s="60"/>
      <c r="OGA651" s="61"/>
      <c r="OGB651" s="104"/>
      <c r="OGC651" s="60"/>
      <c r="OGD651" s="61"/>
      <c r="OGE651" s="104"/>
      <c r="OGF651" s="60"/>
      <c r="OGG651" s="61"/>
      <c r="OGH651" s="104"/>
      <c r="OGI651" s="60"/>
      <c r="OGJ651" s="61"/>
      <c r="OGK651" s="104"/>
      <c r="OGL651" s="60"/>
      <c r="OGM651" s="61"/>
      <c r="OGN651" s="104"/>
      <c r="OGO651" s="60"/>
      <c r="OGP651" s="61"/>
      <c r="OGQ651" s="104"/>
      <c r="OGR651" s="60"/>
      <c r="OGS651" s="61"/>
      <c r="OGT651" s="104"/>
      <c r="OGU651" s="60"/>
      <c r="OGV651" s="61"/>
      <c r="OGW651" s="104"/>
      <c r="OGX651" s="60"/>
      <c r="OGY651" s="61"/>
      <c r="OGZ651" s="104"/>
      <c r="OHA651" s="60"/>
      <c r="OHB651" s="61"/>
      <c r="OHC651" s="104"/>
      <c r="OHD651" s="60"/>
      <c r="OHE651" s="61"/>
      <c r="OHF651" s="104"/>
      <c r="OHG651" s="60"/>
      <c r="OHH651" s="61"/>
      <c r="OHI651" s="104"/>
      <c r="OHJ651" s="60"/>
      <c r="OHK651" s="61"/>
      <c r="OHL651" s="104"/>
      <c r="OHM651" s="60"/>
      <c r="OHN651" s="61"/>
      <c r="OHO651" s="104"/>
      <c r="OHP651" s="60"/>
      <c r="OHQ651" s="61"/>
      <c r="OHR651" s="104"/>
      <c r="OHS651" s="60"/>
      <c r="OHT651" s="61"/>
      <c r="OHU651" s="104"/>
      <c r="OHV651" s="60"/>
      <c r="OHW651" s="61"/>
      <c r="OHX651" s="104"/>
      <c r="OHY651" s="60"/>
      <c r="OHZ651" s="61"/>
      <c r="OIA651" s="104"/>
      <c r="OIB651" s="60"/>
      <c r="OIC651" s="61"/>
      <c r="OID651" s="104"/>
      <c r="OIE651" s="60"/>
      <c r="OIF651" s="61"/>
      <c r="OIG651" s="104"/>
      <c r="OIH651" s="60"/>
      <c r="OII651" s="61"/>
      <c r="OIJ651" s="104"/>
      <c r="OIK651" s="60"/>
      <c r="OIL651" s="61"/>
      <c r="OIM651" s="104"/>
      <c r="OIN651" s="60"/>
      <c r="OIO651" s="61"/>
      <c r="OIP651" s="104"/>
      <c r="OIQ651" s="60"/>
      <c r="OIR651" s="61"/>
      <c r="OIS651" s="104"/>
      <c r="OIT651" s="60"/>
      <c r="OIU651" s="61"/>
      <c r="OIV651" s="104"/>
      <c r="OIW651" s="60"/>
      <c r="OIX651" s="61"/>
      <c r="OIY651" s="104"/>
      <c r="OIZ651" s="60"/>
      <c r="OJA651" s="61"/>
      <c r="OJB651" s="104"/>
      <c r="OJC651" s="60"/>
      <c r="OJD651" s="61"/>
      <c r="OJE651" s="104"/>
      <c r="OJF651" s="60"/>
      <c r="OJG651" s="61"/>
      <c r="OJH651" s="104"/>
      <c r="OJI651" s="60"/>
      <c r="OJJ651" s="61"/>
      <c r="OJK651" s="104"/>
      <c r="OJL651" s="60"/>
      <c r="OJM651" s="61"/>
      <c r="OJN651" s="104"/>
      <c r="OJO651" s="60"/>
      <c r="OJP651" s="61"/>
      <c r="OJQ651" s="104"/>
      <c r="OJR651" s="60"/>
      <c r="OJS651" s="61"/>
      <c r="OJT651" s="104"/>
      <c r="OJU651" s="60"/>
      <c r="OJV651" s="61"/>
      <c r="OJW651" s="104"/>
      <c r="OJX651" s="60"/>
      <c r="OJY651" s="61"/>
      <c r="OJZ651" s="104"/>
      <c r="OKA651" s="60"/>
      <c r="OKB651" s="61"/>
      <c r="OKC651" s="104"/>
      <c r="OKD651" s="60"/>
      <c r="OKE651" s="61"/>
      <c r="OKF651" s="104"/>
      <c r="OKG651" s="60"/>
      <c r="OKH651" s="61"/>
      <c r="OKI651" s="104"/>
      <c r="OKJ651" s="60"/>
      <c r="OKK651" s="61"/>
      <c r="OKL651" s="104"/>
      <c r="OKM651" s="60"/>
      <c r="OKN651" s="61"/>
      <c r="OKO651" s="104"/>
      <c r="OKP651" s="60"/>
      <c r="OKQ651" s="61"/>
      <c r="OKR651" s="104"/>
      <c r="OKS651" s="60"/>
      <c r="OKT651" s="61"/>
      <c r="OKU651" s="104"/>
      <c r="OKV651" s="60"/>
      <c r="OKW651" s="61"/>
      <c r="OKX651" s="104"/>
      <c r="OKY651" s="60"/>
      <c r="OKZ651" s="61"/>
      <c r="OLA651" s="104"/>
      <c r="OLB651" s="60"/>
      <c r="OLC651" s="61"/>
      <c r="OLD651" s="104"/>
      <c r="OLE651" s="60"/>
      <c r="OLF651" s="61"/>
      <c r="OLG651" s="104"/>
      <c r="OLH651" s="60"/>
      <c r="OLI651" s="61"/>
      <c r="OLJ651" s="104"/>
      <c r="OLK651" s="60"/>
      <c r="OLL651" s="61"/>
      <c r="OLM651" s="104"/>
      <c r="OLN651" s="60"/>
      <c r="OLO651" s="61"/>
      <c r="OLP651" s="104"/>
      <c r="OLQ651" s="60"/>
      <c r="OLR651" s="61"/>
      <c r="OLS651" s="104"/>
      <c r="OLT651" s="60"/>
      <c r="OLU651" s="61"/>
      <c r="OLV651" s="104"/>
      <c r="OLW651" s="60"/>
      <c r="OLX651" s="61"/>
      <c r="OLY651" s="104"/>
      <c r="OLZ651" s="60"/>
      <c r="OMA651" s="61"/>
      <c r="OMB651" s="104"/>
      <c r="OMC651" s="60"/>
      <c r="OMD651" s="61"/>
      <c r="OME651" s="104"/>
      <c r="OMF651" s="60"/>
      <c r="OMG651" s="61"/>
      <c r="OMH651" s="104"/>
      <c r="OMI651" s="60"/>
      <c r="OMJ651" s="61"/>
      <c r="OMK651" s="104"/>
      <c r="OML651" s="60"/>
      <c r="OMM651" s="61"/>
      <c r="OMN651" s="104"/>
      <c r="OMO651" s="60"/>
      <c r="OMP651" s="61"/>
      <c r="OMQ651" s="104"/>
      <c r="OMR651" s="60"/>
      <c r="OMS651" s="61"/>
      <c r="OMT651" s="104"/>
      <c r="OMU651" s="60"/>
      <c r="OMV651" s="61"/>
      <c r="OMW651" s="104"/>
      <c r="OMX651" s="60"/>
      <c r="OMY651" s="61"/>
      <c r="OMZ651" s="104"/>
      <c r="ONA651" s="60"/>
      <c r="ONB651" s="61"/>
      <c r="ONC651" s="104"/>
      <c r="OND651" s="60"/>
      <c r="ONE651" s="61"/>
      <c r="ONF651" s="104"/>
      <c r="ONG651" s="60"/>
      <c r="ONH651" s="61"/>
      <c r="ONI651" s="104"/>
      <c r="ONJ651" s="60"/>
      <c r="ONK651" s="61"/>
      <c r="ONL651" s="104"/>
      <c r="ONM651" s="60"/>
      <c r="ONN651" s="61"/>
      <c r="ONO651" s="104"/>
      <c r="ONP651" s="60"/>
      <c r="ONQ651" s="61"/>
      <c r="ONR651" s="104"/>
      <c r="ONS651" s="60"/>
      <c r="ONT651" s="61"/>
      <c r="ONU651" s="104"/>
      <c r="ONV651" s="60"/>
      <c r="ONW651" s="61"/>
      <c r="ONX651" s="104"/>
      <c r="ONY651" s="60"/>
      <c r="ONZ651" s="61"/>
      <c r="OOA651" s="104"/>
      <c r="OOB651" s="60"/>
      <c r="OOC651" s="61"/>
      <c r="OOD651" s="104"/>
      <c r="OOE651" s="60"/>
      <c r="OOF651" s="61"/>
      <c r="OOG651" s="104"/>
      <c r="OOH651" s="60"/>
      <c r="OOI651" s="61"/>
      <c r="OOJ651" s="104"/>
      <c r="OOK651" s="60"/>
      <c r="OOL651" s="61"/>
      <c r="OOM651" s="104"/>
      <c r="OON651" s="60"/>
      <c r="OOO651" s="61"/>
      <c r="OOP651" s="104"/>
      <c r="OOQ651" s="60"/>
      <c r="OOR651" s="61"/>
      <c r="OOS651" s="104"/>
      <c r="OOT651" s="60"/>
      <c r="OOU651" s="61"/>
      <c r="OOV651" s="104"/>
      <c r="OOW651" s="60"/>
      <c r="OOX651" s="61"/>
      <c r="OOY651" s="104"/>
      <c r="OOZ651" s="60"/>
      <c r="OPA651" s="61"/>
      <c r="OPB651" s="104"/>
      <c r="OPC651" s="60"/>
      <c r="OPD651" s="61"/>
      <c r="OPE651" s="104"/>
      <c r="OPF651" s="60"/>
      <c r="OPG651" s="61"/>
      <c r="OPH651" s="104"/>
      <c r="OPI651" s="60"/>
      <c r="OPJ651" s="61"/>
      <c r="OPK651" s="104"/>
      <c r="OPL651" s="60"/>
      <c r="OPM651" s="61"/>
      <c r="OPN651" s="104"/>
      <c r="OPO651" s="60"/>
      <c r="OPP651" s="61"/>
      <c r="OPQ651" s="104"/>
      <c r="OPR651" s="60"/>
      <c r="OPS651" s="61"/>
      <c r="OPT651" s="104"/>
      <c r="OPU651" s="60"/>
      <c r="OPV651" s="61"/>
      <c r="OPW651" s="104"/>
      <c r="OPX651" s="60"/>
      <c r="OPY651" s="61"/>
      <c r="OPZ651" s="104"/>
      <c r="OQA651" s="60"/>
      <c r="OQB651" s="61"/>
      <c r="OQC651" s="104"/>
      <c r="OQD651" s="60"/>
      <c r="OQE651" s="61"/>
      <c r="OQF651" s="104"/>
      <c r="OQG651" s="60"/>
      <c r="OQH651" s="61"/>
      <c r="OQI651" s="104"/>
      <c r="OQJ651" s="60"/>
      <c r="OQK651" s="61"/>
      <c r="OQL651" s="104"/>
      <c r="OQM651" s="60"/>
      <c r="OQN651" s="61"/>
      <c r="OQO651" s="104"/>
      <c r="OQP651" s="60"/>
      <c r="OQQ651" s="61"/>
      <c r="OQR651" s="104"/>
      <c r="OQS651" s="60"/>
      <c r="OQT651" s="61"/>
      <c r="OQU651" s="104"/>
      <c r="OQV651" s="60"/>
      <c r="OQW651" s="61"/>
      <c r="OQX651" s="104"/>
      <c r="OQY651" s="60"/>
      <c r="OQZ651" s="61"/>
      <c r="ORA651" s="104"/>
      <c r="ORB651" s="60"/>
      <c r="ORC651" s="61"/>
      <c r="ORD651" s="104"/>
      <c r="ORE651" s="60"/>
      <c r="ORF651" s="61"/>
      <c r="ORG651" s="104"/>
      <c r="ORH651" s="60"/>
      <c r="ORI651" s="61"/>
      <c r="ORJ651" s="104"/>
      <c r="ORK651" s="60"/>
      <c r="ORL651" s="61"/>
      <c r="ORM651" s="104"/>
      <c r="ORN651" s="60"/>
      <c r="ORO651" s="61"/>
      <c r="ORP651" s="104"/>
      <c r="ORQ651" s="60"/>
      <c r="ORR651" s="61"/>
      <c r="ORS651" s="104"/>
      <c r="ORT651" s="60"/>
      <c r="ORU651" s="61"/>
      <c r="ORV651" s="104"/>
      <c r="ORW651" s="60"/>
      <c r="ORX651" s="61"/>
      <c r="ORY651" s="104"/>
      <c r="ORZ651" s="60"/>
      <c r="OSA651" s="61"/>
      <c r="OSB651" s="104"/>
      <c r="OSC651" s="60"/>
      <c r="OSD651" s="61"/>
      <c r="OSE651" s="104"/>
      <c r="OSF651" s="60"/>
      <c r="OSG651" s="61"/>
      <c r="OSH651" s="104"/>
      <c r="OSI651" s="60"/>
      <c r="OSJ651" s="61"/>
      <c r="OSK651" s="104"/>
      <c r="OSL651" s="60"/>
      <c r="OSM651" s="61"/>
      <c r="OSN651" s="104"/>
      <c r="OSO651" s="60"/>
      <c r="OSP651" s="61"/>
      <c r="OSQ651" s="104"/>
      <c r="OSR651" s="60"/>
      <c r="OSS651" s="61"/>
      <c r="OST651" s="104"/>
      <c r="OSU651" s="60"/>
      <c r="OSV651" s="61"/>
      <c r="OSW651" s="104"/>
      <c r="OSX651" s="60"/>
      <c r="OSY651" s="61"/>
      <c r="OSZ651" s="104"/>
      <c r="OTA651" s="60"/>
      <c r="OTB651" s="61"/>
      <c r="OTC651" s="104"/>
      <c r="OTD651" s="60"/>
      <c r="OTE651" s="61"/>
      <c r="OTF651" s="104"/>
      <c r="OTG651" s="60"/>
      <c r="OTH651" s="61"/>
      <c r="OTI651" s="104"/>
      <c r="OTJ651" s="60"/>
      <c r="OTK651" s="61"/>
      <c r="OTL651" s="104"/>
      <c r="OTM651" s="60"/>
      <c r="OTN651" s="61"/>
      <c r="OTO651" s="104"/>
      <c r="OTP651" s="60"/>
      <c r="OTQ651" s="61"/>
      <c r="OTR651" s="104"/>
      <c r="OTS651" s="60"/>
      <c r="OTT651" s="61"/>
      <c r="OTU651" s="104"/>
      <c r="OTV651" s="60"/>
      <c r="OTW651" s="61"/>
      <c r="OTX651" s="104"/>
      <c r="OTY651" s="60"/>
      <c r="OTZ651" s="61"/>
      <c r="OUA651" s="104"/>
      <c r="OUB651" s="60"/>
      <c r="OUC651" s="61"/>
      <c r="OUD651" s="104"/>
      <c r="OUE651" s="60"/>
      <c r="OUF651" s="61"/>
      <c r="OUG651" s="104"/>
      <c r="OUH651" s="60"/>
      <c r="OUI651" s="61"/>
      <c r="OUJ651" s="104"/>
      <c r="OUK651" s="60"/>
      <c r="OUL651" s="61"/>
      <c r="OUM651" s="104"/>
      <c r="OUN651" s="60"/>
      <c r="OUO651" s="61"/>
      <c r="OUP651" s="104"/>
      <c r="OUQ651" s="60"/>
      <c r="OUR651" s="61"/>
      <c r="OUS651" s="104"/>
      <c r="OUT651" s="60"/>
      <c r="OUU651" s="61"/>
      <c r="OUV651" s="104"/>
      <c r="OUW651" s="60"/>
      <c r="OUX651" s="61"/>
      <c r="OUY651" s="104"/>
      <c r="OUZ651" s="60"/>
      <c r="OVA651" s="61"/>
      <c r="OVB651" s="104"/>
      <c r="OVC651" s="60"/>
      <c r="OVD651" s="61"/>
      <c r="OVE651" s="104"/>
      <c r="OVF651" s="60"/>
      <c r="OVG651" s="61"/>
      <c r="OVH651" s="104"/>
      <c r="OVI651" s="60"/>
      <c r="OVJ651" s="61"/>
      <c r="OVK651" s="104"/>
      <c r="OVL651" s="60"/>
      <c r="OVM651" s="61"/>
      <c r="OVN651" s="104"/>
      <c r="OVO651" s="60"/>
      <c r="OVP651" s="61"/>
      <c r="OVQ651" s="104"/>
      <c r="OVR651" s="60"/>
      <c r="OVS651" s="61"/>
      <c r="OVT651" s="104"/>
      <c r="OVU651" s="60"/>
      <c r="OVV651" s="61"/>
      <c r="OVW651" s="104"/>
      <c r="OVX651" s="60"/>
      <c r="OVY651" s="61"/>
      <c r="OVZ651" s="104"/>
      <c r="OWA651" s="60"/>
      <c r="OWB651" s="61"/>
      <c r="OWC651" s="104"/>
      <c r="OWD651" s="60"/>
      <c r="OWE651" s="61"/>
      <c r="OWF651" s="104"/>
      <c r="OWG651" s="60"/>
      <c r="OWH651" s="61"/>
      <c r="OWI651" s="104"/>
      <c r="OWJ651" s="60"/>
      <c r="OWK651" s="61"/>
      <c r="OWL651" s="104"/>
      <c r="OWM651" s="60"/>
      <c r="OWN651" s="61"/>
      <c r="OWO651" s="104"/>
      <c r="OWP651" s="60"/>
      <c r="OWQ651" s="61"/>
      <c r="OWR651" s="104"/>
      <c r="OWS651" s="60"/>
      <c r="OWT651" s="61"/>
      <c r="OWU651" s="104"/>
      <c r="OWV651" s="60"/>
      <c r="OWW651" s="61"/>
      <c r="OWX651" s="104"/>
      <c r="OWY651" s="60"/>
      <c r="OWZ651" s="61"/>
      <c r="OXA651" s="104"/>
      <c r="OXB651" s="60"/>
      <c r="OXC651" s="61"/>
      <c r="OXD651" s="104"/>
      <c r="OXE651" s="60"/>
      <c r="OXF651" s="61"/>
      <c r="OXG651" s="104"/>
      <c r="OXH651" s="60"/>
      <c r="OXI651" s="61"/>
      <c r="OXJ651" s="104"/>
      <c r="OXK651" s="60"/>
      <c r="OXL651" s="61"/>
      <c r="OXM651" s="104"/>
      <c r="OXN651" s="60"/>
      <c r="OXO651" s="61"/>
      <c r="OXP651" s="104"/>
      <c r="OXQ651" s="60"/>
      <c r="OXR651" s="61"/>
      <c r="OXS651" s="104"/>
      <c r="OXT651" s="60"/>
      <c r="OXU651" s="61"/>
      <c r="OXV651" s="104"/>
      <c r="OXW651" s="60"/>
      <c r="OXX651" s="61"/>
      <c r="OXY651" s="104"/>
      <c r="OXZ651" s="60"/>
      <c r="OYA651" s="61"/>
      <c r="OYB651" s="104"/>
      <c r="OYC651" s="60"/>
      <c r="OYD651" s="61"/>
      <c r="OYE651" s="104"/>
      <c r="OYF651" s="60"/>
      <c r="OYG651" s="61"/>
      <c r="OYH651" s="104"/>
      <c r="OYI651" s="60"/>
      <c r="OYJ651" s="61"/>
      <c r="OYK651" s="104"/>
      <c r="OYL651" s="60"/>
      <c r="OYM651" s="61"/>
      <c r="OYN651" s="104"/>
      <c r="OYO651" s="60"/>
      <c r="OYP651" s="61"/>
      <c r="OYQ651" s="104"/>
      <c r="OYR651" s="60"/>
      <c r="OYS651" s="61"/>
      <c r="OYT651" s="104"/>
      <c r="OYU651" s="60"/>
      <c r="OYV651" s="61"/>
      <c r="OYW651" s="104"/>
      <c r="OYX651" s="60"/>
      <c r="OYY651" s="61"/>
      <c r="OYZ651" s="104"/>
      <c r="OZA651" s="60"/>
      <c r="OZB651" s="61"/>
      <c r="OZC651" s="104"/>
      <c r="OZD651" s="60"/>
      <c r="OZE651" s="61"/>
      <c r="OZF651" s="104"/>
      <c r="OZG651" s="60"/>
      <c r="OZH651" s="61"/>
      <c r="OZI651" s="104"/>
      <c r="OZJ651" s="60"/>
      <c r="OZK651" s="61"/>
      <c r="OZL651" s="104"/>
      <c r="OZM651" s="60"/>
      <c r="OZN651" s="61"/>
      <c r="OZO651" s="104"/>
      <c r="OZP651" s="60"/>
      <c r="OZQ651" s="61"/>
      <c r="OZR651" s="104"/>
      <c r="OZS651" s="60"/>
      <c r="OZT651" s="61"/>
      <c r="OZU651" s="104"/>
      <c r="OZV651" s="60"/>
      <c r="OZW651" s="61"/>
      <c r="OZX651" s="104"/>
      <c r="OZY651" s="60"/>
      <c r="OZZ651" s="61"/>
      <c r="PAA651" s="104"/>
      <c r="PAB651" s="60"/>
      <c r="PAC651" s="61"/>
      <c r="PAD651" s="104"/>
      <c r="PAE651" s="60"/>
      <c r="PAF651" s="61"/>
      <c r="PAG651" s="104"/>
      <c r="PAH651" s="60"/>
      <c r="PAI651" s="61"/>
      <c r="PAJ651" s="104"/>
      <c r="PAK651" s="60"/>
      <c r="PAL651" s="61"/>
      <c r="PAM651" s="104"/>
      <c r="PAN651" s="60"/>
      <c r="PAO651" s="61"/>
      <c r="PAP651" s="104"/>
      <c r="PAQ651" s="60"/>
      <c r="PAR651" s="61"/>
      <c r="PAS651" s="104"/>
      <c r="PAT651" s="60"/>
      <c r="PAU651" s="61"/>
      <c r="PAV651" s="104"/>
      <c r="PAW651" s="60"/>
      <c r="PAX651" s="61"/>
      <c r="PAY651" s="104"/>
      <c r="PAZ651" s="60"/>
      <c r="PBA651" s="61"/>
      <c r="PBB651" s="104"/>
      <c r="PBC651" s="60"/>
      <c r="PBD651" s="61"/>
      <c r="PBE651" s="104"/>
      <c r="PBF651" s="60"/>
      <c r="PBG651" s="61"/>
      <c r="PBH651" s="104"/>
      <c r="PBI651" s="60"/>
      <c r="PBJ651" s="61"/>
      <c r="PBK651" s="104"/>
      <c r="PBL651" s="60"/>
      <c r="PBM651" s="61"/>
      <c r="PBN651" s="104"/>
      <c r="PBO651" s="60"/>
      <c r="PBP651" s="61"/>
      <c r="PBQ651" s="104"/>
      <c r="PBR651" s="60"/>
      <c r="PBS651" s="61"/>
      <c r="PBT651" s="104"/>
      <c r="PBU651" s="60"/>
      <c r="PBV651" s="61"/>
      <c r="PBW651" s="104"/>
      <c r="PBX651" s="60"/>
      <c r="PBY651" s="61"/>
      <c r="PBZ651" s="104"/>
      <c r="PCA651" s="60"/>
      <c r="PCB651" s="61"/>
      <c r="PCC651" s="104"/>
      <c r="PCD651" s="60"/>
      <c r="PCE651" s="61"/>
      <c r="PCF651" s="104"/>
      <c r="PCG651" s="60"/>
      <c r="PCH651" s="61"/>
      <c r="PCI651" s="104"/>
      <c r="PCJ651" s="60"/>
      <c r="PCK651" s="61"/>
      <c r="PCL651" s="104"/>
      <c r="PCM651" s="60"/>
      <c r="PCN651" s="61"/>
      <c r="PCO651" s="104"/>
      <c r="PCP651" s="60"/>
      <c r="PCQ651" s="61"/>
      <c r="PCR651" s="104"/>
      <c r="PCS651" s="60"/>
      <c r="PCT651" s="61"/>
      <c r="PCU651" s="104"/>
      <c r="PCV651" s="60"/>
      <c r="PCW651" s="61"/>
      <c r="PCX651" s="104"/>
      <c r="PCY651" s="60"/>
      <c r="PCZ651" s="61"/>
      <c r="PDA651" s="104"/>
      <c r="PDB651" s="60"/>
      <c r="PDC651" s="61"/>
      <c r="PDD651" s="104"/>
      <c r="PDE651" s="60"/>
      <c r="PDF651" s="61"/>
      <c r="PDG651" s="104"/>
      <c r="PDH651" s="60"/>
      <c r="PDI651" s="61"/>
      <c r="PDJ651" s="104"/>
      <c r="PDK651" s="60"/>
      <c r="PDL651" s="61"/>
      <c r="PDM651" s="104"/>
      <c r="PDN651" s="60"/>
      <c r="PDO651" s="61"/>
      <c r="PDP651" s="104"/>
      <c r="PDQ651" s="60"/>
      <c r="PDR651" s="61"/>
      <c r="PDS651" s="104"/>
      <c r="PDT651" s="60"/>
      <c r="PDU651" s="61"/>
      <c r="PDV651" s="104"/>
      <c r="PDW651" s="60"/>
      <c r="PDX651" s="61"/>
      <c r="PDY651" s="104"/>
      <c r="PDZ651" s="60"/>
      <c r="PEA651" s="61"/>
      <c r="PEB651" s="104"/>
      <c r="PEC651" s="60"/>
      <c r="PED651" s="61"/>
      <c r="PEE651" s="104"/>
      <c r="PEF651" s="60"/>
      <c r="PEG651" s="61"/>
      <c r="PEH651" s="104"/>
      <c r="PEI651" s="60"/>
      <c r="PEJ651" s="61"/>
      <c r="PEK651" s="104"/>
      <c r="PEL651" s="60"/>
      <c r="PEM651" s="61"/>
      <c r="PEN651" s="104"/>
      <c r="PEO651" s="60"/>
      <c r="PEP651" s="61"/>
      <c r="PEQ651" s="104"/>
      <c r="PER651" s="60"/>
      <c r="PES651" s="61"/>
      <c r="PET651" s="104"/>
      <c r="PEU651" s="60"/>
      <c r="PEV651" s="61"/>
      <c r="PEW651" s="104"/>
      <c r="PEX651" s="60"/>
      <c r="PEY651" s="61"/>
      <c r="PEZ651" s="104"/>
      <c r="PFA651" s="60"/>
      <c r="PFB651" s="61"/>
      <c r="PFC651" s="104"/>
      <c r="PFD651" s="60"/>
      <c r="PFE651" s="61"/>
      <c r="PFF651" s="104"/>
      <c r="PFG651" s="60"/>
      <c r="PFH651" s="61"/>
      <c r="PFI651" s="104"/>
      <c r="PFJ651" s="60"/>
      <c r="PFK651" s="61"/>
      <c r="PFL651" s="104"/>
      <c r="PFM651" s="60"/>
      <c r="PFN651" s="61"/>
      <c r="PFO651" s="104"/>
      <c r="PFP651" s="60"/>
      <c r="PFQ651" s="61"/>
      <c r="PFR651" s="104"/>
      <c r="PFS651" s="60"/>
      <c r="PFT651" s="61"/>
      <c r="PFU651" s="104"/>
      <c r="PFV651" s="60"/>
      <c r="PFW651" s="61"/>
      <c r="PFX651" s="104"/>
      <c r="PFY651" s="60"/>
      <c r="PFZ651" s="61"/>
      <c r="PGA651" s="104"/>
      <c r="PGB651" s="60"/>
      <c r="PGC651" s="61"/>
      <c r="PGD651" s="104"/>
      <c r="PGE651" s="60"/>
      <c r="PGF651" s="61"/>
      <c r="PGG651" s="104"/>
      <c r="PGH651" s="60"/>
      <c r="PGI651" s="61"/>
      <c r="PGJ651" s="104"/>
      <c r="PGK651" s="60"/>
      <c r="PGL651" s="61"/>
      <c r="PGM651" s="104"/>
      <c r="PGN651" s="60"/>
      <c r="PGO651" s="61"/>
      <c r="PGP651" s="104"/>
      <c r="PGQ651" s="60"/>
      <c r="PGR651" s="61"/>
      <c r="PGS651" s="104"/>
      <c r="PGT651" s="60"/>
      <c r="PGU651" s="61"/>
      <c r="PGV651" s="104"/>
      <c r="PGW651" s="60"/>
      <c r="PGX651" s="61"/>
      <c r="PGY651" s="104"/>
      <c r="PGZ651" s="60"/>
      <c r="PHA651" s="61"/>
      <c r="PHB651" s="104"/>
      <c r="PHC651" s="60"/>
      <c r="PHD651" s="61"/>
      <c r="PHE651" s="104"/>
      <c r="PHF651" s="60"/>
      <c r="PHG651" s="61"/>
      <c r="PHH651" s="104"/>
      <c r="PHI651" s="60"/>
      <c r="PHJ651" s="61"/>
      <c r="PHK651" s="104"/>
      <c r="PHL651" s="60"/>
      <c r="PHM651" s="61"/>
      <c r="PHN651" s="104"/>
      <c r="PHO651" s="60"/>
      <c r="PHP651" s="61"/>
      <c r="PHQ651" s="104"/>
      <c r="PHR651" s="60"/>
      <c r="PHS651" s="61"/>
      <c r="PHT651" s="104"/>
      <c r="PHU651" s="60"/>
      <c r="PHV651" s="61"/>
      <c r="PHW651" s="104"/>
      <c r="PHX651" s="60"/>
      <c r="PHY651" s="61"/>
      <c r="PHZ651" s="104"/>
      <c r="PIA651" s="60"/>
      <c r="PIB651" s="61"/>
      <c r="PIC651" s="104"/>
      <c r="PID651" s="60"/>
      <c r="PIE651" s="61"/>
      <c r="PIF651" s="104"/>
      <c r="PIG651" s="60"/>
      <c r="PIH651" s="61"/>
      <c r="PII651" s="104"/>
      <c r="PIJ651" s="60"/>
      <c r="PIK651" s="61"/>
      <c r="PIL651" s="104"/>
      <c r="PIM651" s="60"/>
      <c r="PIN651" s="61"/>
      <c r="PIO651" s="104"/>
      <c r="PIP651" s="60"/>
      <c r="PIQ651" s="61"/>
      <c r="PIR651" s="104"/>
      <c r="PIS651" s="60"/>
      <c r="PIT651" s="61"/>
      <c r="PIU651" s="104"/>
      <c r="PIV651" s="60"/>
      <c r="PIW651" s="61"/>
      <c r="PIX651" s="104"/>
      <c r="PIY651" s="60"/>
      <c r="PIZ651" s="61"/>
      <c r="PJA651" s="104"/>
      <c r="PJB651" s="60"/>
      <c r="PJC651" s="61"/>
      <c r="PJD651" s="104"/>
      <c r="PJE651" s="60"/>
      <c r="PJF651" s="61"/>
      <c r="PJG651" s="104"/>
      <c r="PJH651" s="60"/>
      <c r="PJI651" s="61"/>
      <c r="PJJ651" s="104"/>
      <c r="PJK651" s="60"/>
      <c r="PJL651" s="61"/>
      <c r="PJM651" s="104"/>
      <c r="PJN651" s="60"/>
      <c r="PJO651" s="61"/>
      <c r="PJP651" s="104"/>
      <c r="PJQ651" s="60"/>
      <c r="PJR651" s="61"/>
      <c r="PJS651" s="104"/>
      <c r="PJT651" s="60"/>
      <c r="PJU651" s="61"/>
      <c r="PJV651" s="104"/>
      <c r="PJW651" s="60"/>
      <c r="PJX651" s="61"/>
      <c r="PJY651" s="104"/>
      <c r="PJZ651" s="60"/>
      <c r="PKA651" s="61"/>
      <c r="PKB651" s="104"/>
      <c r="PKC651" s="60"/>
      <c r="PKD651" s="61"/>
      <c r="PKE651" s="104"/>
      <c r="PKF651" s="60"/>
      <c r="PKG651" s="61"/>
      <c r="PKH651" s="104"/>
      <c r="PKI651" s="60"/>
      <c r="PKJ651" s="61"/>
      <c r="PKK651" s="104"/>
      <c r="PKL651" s="60"/>
      <c r="PKM651" s="61"/>
      <c r="PKN651" s="104"/>
      <c r="PKO651" s="60"/>
      <c r="PKP651" s="61"/>
      <c r="PKQ651" s="104"/>
      <c r="PKR651" s="60"/>
      <c r="PKS651" s="61"/>
      <c r="PKT651" s="104"/>
      <c r="PKU651" s="60"/>
      <c r="PKV651" s="61"/>
      <c r="PKW651" s="104"/>
      <c r="PKX651" s="60"/>
      <c r="PKY651" s="61"/>
      <c r="PKZ651" s="104"/>
      <c r="PLA651" s="60"/>
      <c r="PLB651" s="61"/>
      <c r="PLC651" s="104"/>
      <c r="PLD651" s="60"/>
      <c r="PLE651" s="61"/>
      <c r="PLF651" s="104"/>
      <c r="PLG651" s="60"/>
      <c r="PLH651" s="61"/>
      <c r="PLI651" s="104"/>
      <c r="PLJ651" s="60"/>
      <c r="PLK651" s="61"/>
      <c r="PLL651" s="104"/>
      <c r="PLM651" s="60"/>
      <c r="PLN651" s="61"/>
      <c r="PLO651" s="104"/>
      <c r="PLP651" s="60"/>
      <c r="PLQ651" s="61"/>
      <c r="PLR651" s="104"/>
      <c r="PLS651" s="60"/>
      <c r="PLT651" s="61"/>
      <c r="PLU651" s="104"/>
      <c r="PLV651" s="60"/>
      <c r="PLW651" s="61"/>
      <c r="PLX651" s="104"/>
      <c r="PLY651" s="60"/>
      <c r="PLZ651" s="61"/>
      <c r="PMA651" s="104"/>
      <c r="PMB651" s="60"/>
      <c r="PMC651" s="61"/>
      <c r="PMD651" s="104"/>
      <c r="PME651" s="60"/>
      <c r="PMF651" s="61"/>
      <c r="PMG651" s="104"/>
      <c r="PMH651" s="60"/>
      <c r="PMI651" s="61"/>
      <c r="PMJ651" s="104"/>
      <c r="PMK651" s="60"/>
      <c r="PML651" s="61"/>
      <c r="PMM651" s="104"/>
      <c r="PMN651" s="60"/>
      <c r="PMO651" s="61"/>
      <c r="PMP651" s="104"/>
      <c r="PMQ651" s="60"/>
      <c r="PMR651" s="61"/>
      <c r="PMS651" s="104"/>
      <c r="PMT651" s="60"/>
      <c r="PMU651" s="61"/>
      <c r="PMV651" s="104"/>
      <c r="PMW651" s="60"/>
      <c r="PMX651" s="61"/>
      <c r="PMY651" s="104"/>
      <c r="PMZ651" s="60"/>
      <c r="PNA651" s="61"/>
      <c r="PNB651" s="104"/>
      <c r="PNC651" s="60"/>
      <c r="PND651" s="61"/>
      <c r="PNE651" s="104"/>
      <c r="PNF651" s="60"/>
      <c r="PNG651" s="61"/>
      <c r="PNH651" s="104"/>
      <c r="PNI651" s="60"/>
      <c r="PNJ651" s="61"/>
      <c r="PNK651" s="104"/>
      <c r="PNL651" s="60"/>
      <c r="PNM651" s="61"/>
      <c r="PNN651" s="104"/>
      <c r="PNO651" s="60"/>
      <c r="PNP651" s="61"/>
      <c r="PNQ651" s="104"/>
      <c r="PNR651" s="60"/>
      <c r="PNS651" s="61"/>
      <c r="PNT651" s="104"/>
      <c r="PNU651" s="60"/>
      <c r="PNV651" s="61"/>
      <c r="PNW651" s="104"/>
      <c r="PNX651" s="60"/>
      <c r="PNY651" s="61"/>
      <c r="PNZ651" s="104"/>
      <c r="POA651" s="60"/>
      <c r="POB651" s="61"/>
      <c r="POC651" s="104"/>
      <c r="POD651" s="60"/>
      <c r="POE651" s="61"/>
      <c r="POF651" s="104"/>
      <c r="POG651" s="60"/>
      <c r="POH651" s="61"/>
      <c r="POI651" s="104"/>
      <c r="POJ651" s="60"/>
      <c r="POK651" s="61"/>
      <c r="POL651" s="104"/>
      <c r="POM651" s="60"/>
      <c r="PON651" s="61"/>
      <c r="POO651" s="104"/>
      <c r="POP651" s="60"/>
      <c r="POQ651" s="61"/>
      <c r="POR651" s="104"/>
      <c r="POS651" s="60"/>
      <c r="POT651" s="61"/>
      <c r="POU651" s="104"/>
      <c r="POV651" s="60"/>
      <c r="POW651" s="61"/>
      <c r="POX651" s="104"/>
      <c r="POY651" s="60"/>
      <c r="POZ651" s="61"/>
      <c r="PPA651" s="104"/>
      <c r="PPB651" s="60"/>
      <c r="PPC651" s="61"/>
      <c r="PPD651" s="104"/>
      <c r="PPE651" s="60"/>
      <c r="PPF651" s="61"/>
      <c r="PPG651" s="104"/>
      <c r="PPH651" s="60"/>
      <c r="PPI651" s="61"/>
      <c r="PPJ651" s="104"/>
      <c r="PPK651" s="60"/>
      <c r="PPL651" s="61"/>
      <c r="PPM651" s="104"/>
      <c r="PPN651" s="60"/>
      <c r="PPO651" s="61"/>
      <c r="PPP651" s="104"/>
      <c r="PPQ651" s="60"/>
      <c r="PPR651" s="61"/>
      <c r="PPS651" s="104"/>
      <c r="PPT651" s="60"/>
      <c r="PPU651" s="61"/>
      <c r="PPV651" s="104"/>
      <c r="PPW651" s="60"/>
      <c r="PPX651" s="61"/>
      <c r="PPY651" s="104"/>
      <c r="PPZ651" s="60"/>
      <c r="PQA651" s="61"/>
      <c r="PQB651" s="104"/>
      <c r="PQC651" s="60"/>
      <c r="PQD651" s="61"/>
      <c r="PQE651" s="104"/>
      <c r="PQF651" s="60"/>
      <c r="PQG651" s="61"/>
      <c r="PQH651" s="104"/>
      <c r="PQI651" s="60"/>
      <c r="PQJ651" s="61"/>
      <c r="PQK651" s="104"/>
      <c r="PQL651" s="60"/>
      <c r="PQM651" s="61"/>
      <c r="PQN651" s="104"/>
      <c r="PQO651" s="60"/>
      <c r="PQP651" s="61"/>
      <c r="PQQ651" s="104"/>
      <c r="PQR651" s="60"/>
      <c r="PQS651" s="61"/>
      <c r="PQT651" s="104"/>
      <c r="PQU651" s="60"/>
      <c r="PQV651" s="61"/>
      <c r="PQW651" s="104"/>
      <c r="PQX651" s="60"/>
      <c r="PQY651" s="61"/>
      <c r="PQZ651" s="104"/>
      <c r="PRA651" s="60"/>
      <c r="PRB651" s="61"/>
      <c r="PRC651" s="104"/>
      <c r="PRD651" s="60"/>
      <c r="PRE651" s="61"/>
      <c r="PRF651" s="104"/>
      <c r="PRG651" s="60"/>
      <c r="PRH651" s="61"/>
      <c r="PRI651" s="104"/>
      <c r="PRJ651" s="60"/>
      <c r="PRK651" s="61"/>
      <c r="PRL651" s="104"/>
      <c r="PRM651" s="60"/>
      <c r="PRN651" s="61"/>
      <c r="PRO651" s="104"/>
      <c r="PRP651" s="60"/>
      <c r="PRQ651" s="61"/>
      <c r="PRR651" s="104"/>
      <c r="PRS651" s="60"/>
      <c r="PRT651" s="61"/>
      <c r="PRU651" s="104"/>
      <c r="PRV651" s="60"/>
      <c r="PRW651" s="61"/>
      <c r="PRX651" s="104"/>
      <c r="PRY651" s="60"/>
      <c r="PRZ651" s="61"/>
      <c r="PSA651" s="104"/>
      <c r="PSB651" s="60"/>
      <c r="PSC651" s="61"/>
      <c r="PSD651" s="104"/>
      <c r="PSE651" s="60"/>
      <c r="PSF651" s="61"/>
      <c r="PSG651" s="104"/>
      <c r="PSH651" s="60"/>
      <c r="PSI651" s="61"/>
      <c r="PSJ651" s="104"/>
      <c r="PSK651" s="60"/>
      <c r="PSL651" s="61"/>
      <c r="PSM651" s="104"/>
      <c r="PSN651" s="60"/>
      <c r="PSO651" s="61"/>
      <c r="PSP651" s="104"/>
      <c r="PSQ651" s="60"/>
      <c r="PSR651" s="61"/>
      <c r="PSS651" s="104"/>
      <c r="PST651" s="60"/>
      <c r="PSU651" s="61"/>
      <c r="PSV651" s="104"/>
      <c r="PSW651" s="60"/>
      <c r="PSX651" s="61"/>
      <c r="PSY651" s="104"/>
      <c r="PSZ651" s="60"/>
      <c r="PTA651" s="61"/>
      <c r="PTB651" s="104"/>
      <c r="PTC651" s="60"/>
      <c r="PTD651" s="61"/>
      <c r="PTE651" s="104"/>
      <c r="PTF651" s="60"/>
      <c r="PTG651" s="61"/>
      <c r="PTH651" s="104"/>
      <c r="PTI651" s="60"/>
      <c r="PTJ651" s="61"/>
      <c r="PTK651" s="104"/>
      <c r="PTL651" s="60"/>
      <c r="PTM651" s="61"/>
      <c r="PTN651" s="104"/>
      <c r="PTO651" s="60"/>
      <c r="PTP651" s="61"/>
      <c r="PTQ651" s="104"/>
      <c r="PTR651" s="60"/>
      <c r="PTS651" s="61"/>
      <c r="PTT651" s="104"/>
      <c r="PTU651" s="60"/>
      <c r="PTV651" s="61"/>
      <c r="PTW651" s="104"/>
      <c r="PTX651" s="60"/>
      <c r="PTY651" s="61"/>
      <c r="PTZ651" s="104"/>
      <c r="PUA651" s="60"/>
      <c r="PUB651" s="61"/>
      <c r="PUC651" s="104"/>
      <c r="PUD651" s="60"/>
      <c r="PUE651" s="61"/>
      <c r="PUF651" s="104"/>
      <c r="PUG651" s="60"/>
      <c r="PUH651" s="61"/>
      <c r="PUI651" s="104"/>
      <c r="PUJ651" s="60"/>
      <c r="PUK651" s="61"/>
      <c r="PUL651" s="104"/>
      <c r="PUM651" s="60"/>
      <c r="PUN651" s="61"/>
      <c r="PUO651" s="104"/>
      <c r="PUP651" s="60"/>
      <c r="PUQ651" s="61"/>
      <c r="PUR651" s="104"/>
      <c r="PUS651" s="60"/>
      <c r="PUT651" s="61"/>
      <c r="PUU651" s="104"/>
      <c r="PUV651" s="60"/>
      <c r="PUW651" s="61"/>
      <c r="PUX651" s="104"/>
      <c r="PUY651" s="60"/>
      <c r="PUZ651" s="61"/>
      <c r="PVA651" s="104"/>
      <c r="PVB651" s="60"/>
      <c r="PVC651" s="61"/>
      <c r="PVD651" s="104"/>
      <c r="PVE651" s="60"/>
      <c r="PVF651" s="61"/>
      <c r="PVG651" s="104"/>
      <c r="PVH651" s="60"/>
      <c r="PVI651" s="61"/>
      <c r="PVJ651" s="104"/>
      <c r="PVK651" s="60"/>
      <c r="PVL651" s="61"/>
      <c r="PVM651" s="104"/>
      <c r="PVN651" s="60"/>
      <c r="PVO651" s="61"/>
      <c r="PVP651" s="104"/>
      <c r="PVQ651" s="60"/>
      <c r="PVR651" s="61"/>
      <c r="PVS651" s="104"/>
      <c r="PVT651" s="60"/>
      <c r="PVU651" s="61"/>
      <c r="PVV651" s="104"/>
      <c r="PVW651" s="60"/>
      <c r="PVX651" s="61"/>
      <c r="PVY651" s="104"/>
      <c r="PVZ651" s="60"/>
      <c r="PWA651" s="61"/>
      <c r="PWB651" s="104"/>
      <c r="PWC651" s="60"/>
      <c r="PWD651" s="61"/>
      <c r="PWE651" s="104"/>
      <c r="PWF651" s="60"/>
      <c r="PWG651" s="61"/>
      <c r="PWH651" s="104"/>
      <c r="PWI651" s="60"/>
      <c r="PWJ651" s="61"/>
      <c r="PWK651" s="104"/>
      <c r="PWL651" s="60"/>
      <c r="PWM651" s="61"/>
      <c r="PWN651" s="104"/>
      <c r="PWO651" s="60"/>
      <c r="PWP651" s="61"/>
      <c r="PWQ651" s="104"/>
      <c r="PWR651" s="60"/>
      <c r="PWS651" s="61"/>
      <c r="PWT651" s="104"/>
      <c r="PWU651" s="60"/>
      <c r="PWV651" s="61"/>
      <c r="PWW651" s="104"/>
      <c r="PWX651" s="60"/>
      <c r="PWY651" s="61"/>
      <c r="PWZ651" s="104"/>
      <c r="PXA651" s="60"/>
      <c r="PXB651" s="61"/>
      <c r="PXC651" s="104"/>
      <c r="PXD651" s="60"/>
      <c r="PXE651" s="61"/>
      <c r="PXF651" s="104"/>
      <c r="PXG651" s="60"/>
      <c r="PXH651" s="61"/>
      <c r="PXI651" s="104"/>
      <c r="PXJ651" s="60"/>
      <c r="PXK651" s="61"/>
      <c r="PXL651" s="104"/>
      <c r="PXM651" s="60"/>
      <c r="PXN651" s="61"/>
      <c r="PXO651" s="104"/>
      <c r="PXP651" s="60"/>
      <c r="PXQ651" s="61"/>
      <c r="PXR651" s="104"/>
      <c r="PXS651" s="60"/>
      <c r="PXT651" s="61"/>
      <c r="PXU651" s="104"/>
      <c r="PXV651" s="60"/>
      <c r="PXW651" s="61"/>
      <c r="PXX651" s="104"/>
      <c r="PXY651" s="60"/>
      <c r="PXZ651" s="61"/>
      <c r="PYA651" s="104"/>
      <c r="PYB651" s="60"/>
      <c r="PYC651" s="61"/>
      <c r="PYD651" s="104"/>
      <c r="PYE651" s="60"/>
      <c r="PYF651" s="61"/>
      <c r="PYG651" s="104"/>
      <c r="PYH651" s="60"/>
      <c r="PYI651" s="61"/>
      <c r="PYJ651" s="104"/>
      <c r="PYK651" s="60"/>
      <c r="PYL651" s="61"/>
      <c r="PYM651" s="104"/>
      <c r="PYN651" s="60"/>
      <c r="PYO651" s="61"/>
      <c r="PYP651" s="104"/>
      <c r="PYQ651" s="60"/>
      <c r="PYR651" s="61"/>
      <c r="PYS651" s="104"/>
      <c r="PYT651" s="60"/>
      <c r="PYU651" s="61"/>
      <c r="PYV651" s="104"/>
      <c r="PYW651" s="60"/>
      <c r="PYX651" s="61"/>
      <c r="PYY651" s="104"/>
      <c r="PYZ651" s="60"/>
      <c r="PZA651" s="61"/>
      <c r="PZB651" s="104"/>
      <c r="PZC651" s="60"/>
      <c r="PZD651" s="61"/>
      <c r="PZE651" s="104"/>
      <c r="PZF651" s="60"/>
      <c r="PZG651" s="61"/>
      <c r="PZH651" s="104"/>
      <c r="PZI651" s="60"/>
      <c r="PZJ651" s="61"/>
      <c r="PZK651" s="104"/>
      <c r="PZL651" s="60"/>
      <c r="PZM651" s="61"/>
      <c r="PZN651" s="104"/>
      <c r="PZO651" s="60"/>
      <c r="PZP651" s="61"/>
      <c r="PZQ651" s="104"/>
      <c r="PZR651" s="60"/>
      <c r="PZS651" s="61"/>
      <c r="PZT651" s="104"/>
      <c r="PZU651" s="60"/>
      <c r="PZV651" s="61"/>
      <c r="PZW651" s="104"/>
      <c r="PZX651" s="60"/>
      <c r="PZY651" s="61"/>
      <c r="PZZ651" s="104"/>
      <c r="QAA651" s="60"/>
      <c r="QAB651" s="61"/>
      <c r="QAC651" s="104"/>
      <c r="QAD651" s="60"/>
      <c r="QAE651" s="61"/>
      <c r="QAF651" s="104"/>
      <c r="QAG651" s="60"/>
      <c r="QAH651" s="61"/>
      <c r="QAI651" s="104"/>
      <c r="QAJ651" s="60"/>
      <c r="QAK651" s="61"/>
      <c r="QAL651" s="104"/>
      <c r="QAM651" s="60"/>
      <c r="QAN651" s="61"/>
      <c r="QAO651" s="104"/>
      <c r="QAP651" s="60"/>
      <c r="QAQ651" s="61"/>
      <c r="QAR651" s="104"/>
      <c r="QAS651" s="60"/>
      <c r="QAT651" s="61"/>
      <c r="QAU651" s="104"/>
      <c r="QAV651" s="60"/>
      <c r="QAW651" s="61"/>
      <c r="QAX651" s="104"/>
      <c r="QAY651" s="60"/>
      <c r="QAZ651" s="61"/>
      <c r="QBA651" s="104"/>
      <c r="QBB651" s="60"/>
      <c r="QBC651" s="61"/>
      <c r="QBD651" s="104"/>
      <c r="QBE651" s="60"/>
      <c r="QBF651" s="61"/>
      <c r="QBG651" s="104"/>
      <c r="QBH651" s="60"/>
      <c r="QBI651" s="61"/>
      <c r="QBJ651" s="104"/>
      <c r="QBK651" s="60"/>
      <c r="QBL651" s="61"/>
      <c r="QBM651" s="104"/>
      <c r="QBN651" s="60"/>
      <c r="QBO651" s="61"/>
      <c r="QBP651" s="104"/>
      <c r="QBQ651" s="60"/>
      <c r="QBR651" s="61"/>
      <c r="QBS651" s="104"/>
      <c r="QBT651" s="60"/>
      <c r="QBU651" s="61"/>
      <c r="QBV651" s="104"/>
      <c r="QBW651" s="60"/>
      <c r="QBX651" s="61"/>
      <c r="QBY651" s="104"/>
      <c r="QBZ651" s="60"/>
      <c r="QCA651" s="61"/>
      <c r="QCB651" s="104"/>
      <c r="QCC651" s="60"/>
      <c r="QCD651" s="61"/>
      <c r="QCE651" s="104"/>
      <c r="QCF651" s="60"/>
      <c r="QCG651" s="61"/>
      <c r="QCH651" s="104"/>
      <c r="QCI651" s="60"/>
      <c r="QCJ651" s="61"/>
      <c r="QCK651" s="104"/>
      <c r="QCL651" s="60"/>
      <c r="QCM651" s="61"/>
      <c r="QCN651" s="104"/>
      <c r="QCO651" s="60"/>
      <c r="QCP651" s="61"/>
      <c r="QCQ651" s="104"/>
      <c r="QCR651" s="60"/>
      <c r="QCS651" s="61"/>
      <c r="QCT651" s="104"/>
      <c r="QCU651" s="60"/>
      <c r="QCV651" s="61"/>
      <c r="QCW651" s="104"/>
      <c r="QCX651" s="60"/>
      <c r="QCY651" s="61"/>
      <c r="QCZ651" s="104"/>
      <c r="QDA651" s="60"/>
      <c r="QDB651" s="61"/>
      <c r="QDC651" s="104"/>
      <c r="QDD651" s="60"/>
      <c r="QDE651" s="61"/>
      <c r="QDF651" s="104"/>
      <c r="QDG651" s="60"/>
      <c r="QDH651" s="61"/>
      <c r="QDI651" s="104"/>
      <c r="QDJ651" s="60"/>
      <c r="QDK651" s="61"/>
      <c r="QDL651" s="104"/>
      <c r="QDM651" s="60"/>
      <c r="QDN651" s="61"/>
      <c r="QDO651" s="104"/>
      <c r="QDP651" s="60"/>
      <c r="QDQ651" s="61"/>
      <c r="QDR651" s="104"/>
      <c r="QDS651" s="60"/>
      <c r="QDT651" s="61"/>
      <c r="QDU651" s="104"/>
      <c r="QDV651" s="60"/>
      <c r="QDW651" s="61"/>
      <c r="QDX651" s="104"/>
      <c r="QDY651" s="60"/>
      <c r="QDZ651" s="61"/>
      <c r="QEA651" s="104"/>
      <c r="QEB651" s="60"/>
      <c r="QEC651" s="61"/>
      <c r="QED651" s="104"/>
      <c r="QEE651" s="60"/>
      <c r="QEF651" s="61"/>
      <c r="QEG651" s="104"/>
      <c r="QEH651" s="60"/>
      <c r="QEI651" s="61"/>
      <c r="QEJ651" s="104"/>
      <c r="QEK651" s="60"/>
      <c r="QEL651" s="61"/>
      <c r="QEM651" s="104"/>
      <c r="QEN651" s="60"/>
      <c r="QEO651" s="61"/>
      <c r="QEP651" s="104"/>
      <c r="QEQ651" s="60"/>
      <c r="QER651" s="61"/>
      <c r="QES651" s="104"/>
      <c r="QET651" s="60"/>
      <c r="QEU651" s="61"/>
      <c r="QEV651" s="104"/>
      <c r="QEW651" s="60"/>
      <c r="QEX651" s="61"/>
      <c r="QEY651" s="104"/>
      <c r="QEZ651" s="60"/>
      <c r="QFA651" s="61"/>
      <c r="QFB651" s="104"/>
      <c r="QFC651" s="60"/>
      <c r="QFD651" s="61"/>
      <c r="QFE651" s="104"/>
      <c r="QFF651" s="60"/>
      <c r="QFG651" s="61"/>
      <c r="QFH651" s="104"/>
      <c r="QFI651" s="60"/>
      <c r="QFJ651" s="61"/>
      <c r="QFK651" s="104"/>
      <c r="QFL651" s="60"/>
      <c r="QFM651" s="61"/>
      <c r="QFN651" s="104"/>
      <c r="QFO651" s="60"/>
      <c r="QFP651" s="61"/>
      <c r="QFQ651" s="104"/>
      <c r="QFR651" s="60"/>
      <c r="QFS651" s="61"/>
      <c r="QFT651" s="104"/>
      <c r="QFU651" s="60"/>
      <c r="QFV651" s="61"/>
      <c r="QFW651" s="104"/>
      <c r="QFX651" s="60"/>
      <c r="QFY651" s="61"/>
      <c r="QFZ651" s="104"/>
      <c r="QGA651" s="60"/>
      <c r="QGB651" s="61"/>
      <c r="QGC651" s="104"/>
      <c r="QGD651" s="60"/>
      <c r="QGE651" s="61"/>
      <c r="QGF651" s="104"/>
      <c r="QGG651" s="60"/>
      <c r="QGH651" s="61"/>
      <c r="QGI651" s="104"/>
      <c r="QGJ651" s="60"/>
      <c r="QGK651" s="61"/>
      <c r="QGL651" s="104"/>
      <c r="QGM651" s="60"/>
      <c r="QGN651" s="61"/>
      <c r="QGO651" s="104"/>
      <c r="QGP651" s="60"/>
      <c r="QGQ651" s="61"/>
      <c r="QGR651" s="104"/>
      <c r="QGS651" s="60"/>
      <c r="QGT651" s="61"/>
      <c r="QGU651" s="104"/>
      <c r="QGV651" s="60"/>
      <c r="QGW651" s="61"/>
      <c r="QGX651" s="104"/>
      <c r="QGY651" s="60"/>
      <c r="QGZ651" s="61"/>
      <c r="QHA651" s="104"/>
      <c r="QHB651" s="60"/>
      <c r="QHC651" s="61"/>
      <c r="QHD651" s="104"/>
      <c r="QHE651" s="60"/>
      <c r="QHF651" s="61"/>
      <c r="QHG651" s="104"/>
      <c r="QHH651" s="60"/>
      <c r="QHI651" s="61"/>
      <c r="QHJ651" s="104"/>
      <c r="QHK651" s="60"/>
      <c r="QHL651" s="61"/>
      <c r="QHM651" s="104"/>
      <c r="QHN651" s="60"/>
      <c r="QHO651" s="61"/>
      <c r="QHP651" s="104"/>
      <c r="QHQ651" s="60"/>
      <c r="QHR651" s="61"/>
      <c r="QHS651" s="104"/>
      <c r="QHT651" s="60"/>
      <c r="QHU651" s="61"/>
      <c r="QHV651" s="104"/>
      <c r="QHW651" s="60"/>
      <c r="QHX651" s="61"/>
      <c r="QHY651" s="104"/>
      <c r="QHZ651" s="60"/>
      <c r="QIA651" s="61"/>
      <c r="QIB651" s="104"/>
      <c r="QIC651" s="60"/>
      <c r="QID651" s="61"/>
      <c r="QIE651" s="104"/>
      <c r="QIF651" s="60"/>
      <c r="QIG651" s="61"/>
      <c r="QIH651" s="104"/>
      <c r="QII651" s="60"/>
      <c r="QIJ651" s="61"/>
      <c r="QIK651" s="104"/>
      <c r="QIL651" s="60"/>
      <c r="QIM651" s="61"/>
      <c r="QIN651" s="104"/>
      <c r="QIO651" s="60"/>
      <c r="QIP651" s="61"/>
      <c r="QIQ651" s="104"/>
      <c r="QIR651" s="60"/>
      <c r="QIS651" s="61"/>
      <c r="QIT651" s="104"/>
      <c r="QIU651" s="60"/>
      <c r="QIV651" s="61"/>
      <c r="QIW651" s="104"/>
      <c r="QIX651" s="60"/>
      <c r="QIY651" s="61"/>
      <c r="QIZ651" s="104"/>
      <c r="QJA651" s="60"/>
      <c r="QJB651" s="61"/>
      <c r="QJC651" s="104"/>
      <c r="QJD651" s="60"/>
      <c r="QJE651" s="61"/>
      <c r="QJF651" s="104"/>
      <c r="QJG651" s="60"/>
      <c r="QJH651" s="61"/>
      <c r="QJI651" s="104"/>
      <c r="QJJ651" s="60"/>
      <c r="QJK651" s="61"/>
      <c r="QJL651" s="104"/>
      <c r="QJM651" s="60"/>
      <c r="QJN651" s="61"/>
      <c r="QJO651" s="104"/>
      <c r="QJP651" s="60"/>
      <c r="QJQ651" s="61"/>
      <c r="QJR651" s="104"/>
      <c r="QJS651" s="60"/>
      <c r="QJT651" s="61"/>
      <c r="QJU651" s="104"/>
      <c r="QJV651" s="60"/>
      <c r="QJW651" s="61"/>
      <c r="QJX651" s="104"/>
      <c r="QJY651" s="60"/>
      <c r="QJZ651" s="61"/>
      <c r="QKA651" s="104"/>
      <c r="QKB651" s="60"/>
      <c r="QKC651" s="61"/>
      <c r="QKD651" s="104"/>
      <c r="QKE651" s="60"/>
      <c r="QKF651" s="61"/>
      <c r="QKG651" s="104"/>
      <c r="QKH651" s="60"/>
      <c r="QKI651" s="61"/>
      <c r="QKJ651" s="104"/>
      <c r="QKK651" s="60"/>
      <c r="QKL651" s="61"/>
      <c r="QKM651" s="104"/>
      <c r="QKN651" s="60"/>
      <c r="QKO651" s="61"/>
      <c r="QKP651" s="104"/>
      <c r="QKQ651" s="60"/>
      <c r="QKR651" s="61"/>
      <c r="QKS651" s="104"/>
      <c r="QKT651" s="60"/>
      <c r="QKU651" s="61"/>
      <c r="QKV651" s="104"/>
      <c r="QKW651" s="60"/>
      <c r="QKX651" s="61"/>
      <c r="QKY651" s="104"/>
      <c r="QKZ651" s="60"/>
      <c r="QLA651" s="61"/>
      <c r="QLB651" s="104"/>
      <c r="QLC651" s="60"/>
      <c r="QLD651" s="61"/>
      <c r="QLE651" s="104"/>
      <c r="QLF651" s="60"/>
      <c r="QLG651" s="61"/>
      <c r="QLH651" s="104"/>
      <c r="QLI651" s="60"/>
      <c r="QLJ651" s="61"/>
      <c r="QLK651" s="104"/>
      <c r="QLL651" s="60"/>
      <c r="QLM651" s="61"/>
      <c r="QLN651" s="104"/>
      <c r="QLO651" s="60"/>
      <c r="QLP651" s="61"/>
      <c r="QLQ651" s="104"/>
      <c r="QLR651" s="60"/>
      <c r="QLS651" s="61"/>
      <c r="QLT651" s="104"/>
      <c r="QLU651" s="60"/>
      <c r="QLV651" s="61"/>
      <c r="QLW651" s="104"/>
      <c r="QLX651" s="60"/>
      <c r="QLY651" s="61"/>
      <c r="QLZ651" s="104"/>
      <c r="QMA651" s="60"/>
      <c r="QMB651" s="61"/>
      <c r="QMC651" s="104"/>
      <c r="QMD651" s="60"/>
      <c r="QME651" s="61"/>
      <c r="QMF651" s="104"/>
      <c r="QMG651" s="60"/>
      <c r="QMH651" s="61"/>
      <c r="QMI651" s="104"/>
      <c r="QMJ651" s="60"/>
      <c r="QMK651" s="61"/>
      <c r="QML651" s="104"/>
      <c r="QMM651" s="60"/>
      <c r="QMN651" s="61"/>
      <c r="QMO651" s="104"/>
      <c r="QMP651" s="60"/>
      <c r="QMQ651" s="61"/>
      <c r="QMR651" s="104"/>
      <c r="QMS651" s="60"/>
      <c r="QMT651" s="61"/>
      <c r="QMU651" s="104"/>
      <c r="QMV651" s="60"/>
      <c r="QMW651" s="61"/>
      <c r="QMX651" s="104"/>
      <c r="QMY651" s="60"/>
      <c r="QMZ651" s="61"/>
      <c r="QNA651" s="104"/>
      <c r="QNB651" s="60"/>
      <c r="QNC651" s="61"/>
      <c r="QND651" s="104"/>
      <c r="QNE651" s="60"/>
      <c r="QNF651" s="61"/>
      <c r="QNG651" s="104"/>
      <c r="QNH651" s="60"/>
      <c r="QNI651" s="61"/>
      <c r="QNJ651" s="104"/>
      <c r="QNK651" s="60"/>
      <c r="QNL651" s="61"/>
      <c r="QNM651" s="104"/>
      <c r="QNN651" s="60"/>
      <c r="QNO651" s="61"/>
      <c r="QNP651" s="104"/>
      <c r="QNQ651" s="60"/>
      <c r="QNR651" s="61"/>
      <c r="QNS651" s="104"/>
      <c r="QNT651" s="60"/>
      <c r="QNU651" s="61"/>
      <c r="QNV651" s="104"/>
      <c r="QNW651" s="60"/>
      <c r="QNX651" s="61"/>
      <c r="QNY651" s="104"/>
      <c r="QNZ651" s="60"/>
      <c r="QOA651" s="61"/>
      <c r="QOB651" s="104"/>
      <c r="QOC651" s="60"/>
      <c r="QOD651" s="61"/>
      <c r="QOE651" s="104"/>
      <c r="QOF651" s="60"/>
      <c r="QOG651" s="61"/>
      <c r="QOH651" s="104"/>
      <c r="QOI651" s="60"/>
      <c r="QOJ651" s="61"/>
      <c r="QOK651" s="104"/>
      <c r="QOL651" s="60"/>
      <c r="QOM651" s="61"/>
      <c r="QON651" s="104"/>
      <c r="QOO651" s="60"/>
      <c r="QOP651" s="61"/>
      <c r="QOQ651" s="104"/>
      <c r="QOR651" s="60"/>
      <c r="QOS651" s="61"/>
      <c r="QOT651" s="104"/>
      <c r="QOU651" s="60"/>
      <c r="QOV651" s="61"/>
      <c r="QOW651" s="104"/>
      <c r="QOX651" s="60"/>
      <c r="QOY651" s="61"/>
      <c r="QOZ651" s="104"/>
      <c r="QPA651" s="60"/>
      <c r="QPB651" s="61"/>
      <c r="QPC651" s="104"/>
      <c r="QPD651" s="60"/>
      <c r="QPE651" s="61"/>
      <c r="QPF651" s="104"/>
      <c r="QPG651" s="60"/>
      <c r="QPH651" s="61"/>
      <c r="QPI651" s="104"/>
      <c r="QPJ651" s="60"/>
      <c r="QPK651" s="61"/>
      <c r="QPL651" s="104"/>
      <c r="QPM651" s="60"/>
      <c r="QPN651" s="61"/>
      <c r="QPO651" s="104"/>
      <c r="QPP651" s="60"/>
      <c r="QPQ651" s="61"/>
      <c r="QPR651" s="104"/>
      <c r="QPS651" s="60"/>
      <c r="QPT651" s="61"/>
      <c r="QPU651" s="104"/>
      <c r="QPV651" s="60"/>
      <c r="QPW651" s="61"/>
      <c r="QPX651" s="104"/>
      <c r="QPY651" s="60"/>
      <c r="QPZ651" s="61"/>
      <c r="QQA651" s="104"/>
      <c r="QQB651" s="60"/>
      <c r="QQC651" s="61"/>
      <c r="QQD651" s="104"/>
      <c r="QQE651" s="60"/>
      <c r="QQF651" s="61"/>
      <c r="QQG651" s="104"/>
      <c r="QQH651" s="60"/>
      <c r="QQI651" s="61"/>
      <c r="QQJ651" s="104"/>
      <c r="QQK651" s="60"/>
      <c r="QQL651" s="61"/>
      <c r="QQM651" s="104"/>
      <c r="QQN651" s="60"/>
      <c r="QQO651" s="61"/>
      <c r="QQP651" s="104"/>
      <c r="QQQ651" s="60"/>
      <c r="QQR651" s="61"/>
      <c r="QQS651" s="104"/>
      <c r="QQT651" s="60"/>
      <c r="QQU651" s="61"/>
      <c r="QQV651" s="104"/>
      <c r="QQW651" s="60"/>
      <c r="QQX651" s="61"/>
      <c r="QQY651" s="104"/>
      <c r="QQZ651" s="60"/>
      <c r="QRA651" s="61"/>
      <c r="QRB651" s="104"/>
      <c r="QRC651" s="60"/>
      <c r="QRD651" s="61"/>
      <c r="QRE651" s="104"/>
      <c r="QRF651" s="60"/>
      <c r="QRG651" s="61"/>
      <c r="QRH651" s="104"/>
      <c r="QRI651" s="60"/>
      <c r="QRJ651" s="61"/>
      <c r="QRK651" s="104"/>
      <c r="QRL651" s="60"/>
      <c r="QRM651" s="61"/>
      <c r="QRN651" s="104"/>
      <c r="QRO651" s="60"/>
      <c r="QRP651" s="61"/>
      <c r="QRQ651" s="104"/>
      <c r="QRR651" s="60"/>
      <c r="QRS651" s="61"/>
      <c r="QRT651" s="104"/>
      <c r="QRU651" s="60"/>
      <c r="QRV651" s="61"/>
      <c r="QRW651" s="104"/>
      <c r="QRX651" s="60"/>
      <c r="QRY651" s="61"/>
      <c r="QRZ651" s="104"/>
      <c r="QSA651" s="60"/>
      <c r="QSB651" s="61"/>
      <c r="QSC651" s="104"/>
      <c r="QSD651" s="60"/>
      <c r="QSE651" s="61"/>
      <c r="QSF651" s="104"/>
      <c r="QSG651" s="60"/>
      <c r="QSH651" s="61"/>
      <c r="QSI651" s="104"/>
      <c r="QSJ651" s="60"/>
      <c r="QSK651" s="61"/>
      <c r="QSL651" s="104"/>
      <c r="QSM651" s="60"/>
      <c r="QSN651" s="61"/>
      <c r="QSO651" s="104"/>
      <c r="QSP651" s="60"/>
      <c r="QSQ651" s="61"/>
      <c r="QSR651" s="104"/>
      <c r="QSS651" s="60"/>
      <c r="QST651" s="61"/>
      <c r="QSU651" s="104"/>
      <c r="QSV651" s="60"/>
      <c r="QSW651" s="61"/>
      <c r="QSX651" s="104"/>
      <c r="QSY651" s="60"/>
      <c r="QSZ651" s="61"/>
      <c r="QTA651" s="104"/>
      <c r="QTB651" s="60"/>
      <c r="QTC651" s="61"/>
      <c r="QTD651" s="104"/>
      <c r="QTE651" s="60"/>
      <c r="QTF651" s="61"/>
      <c r="QTG651" s="104"/>
      <c r="QTH651" s="60"/>
      <c r="QTI651" s="61"/>
      <c r="QTJ651" s="104"/>
      <c r="QTK651" s="60"/>
      <c r="QTL651" s="61"/>
      <c r="QTM651" s="104"/>
      <c r="QTN651" s="60"/>
      <c r="QTO651" s="61"/>
      <c r="QTP651" s="104"/>
      <c r="QTQ651" s="60"/>
      <c r="QTR651" s="61"/>
      <c r="QTS651" s="104"/>
      <c r="QTT651" s="60"/>
      <c r="QTU651" s="61"/>
      <c r="QTV651" s="104"/>
      <c r="QTW651" s="60"/>
      <c r="QTX651" s="61"/>
      <c r="QTY651" s="104"/>
      <c r="QTZ651" s="60"/>
      <c r="QUA651" s="61"/>
      <c r="QUB651" s="104"/>
      <c r="QUC651" s="60"/>
      <c r="QUD651" s="61"/>
      <c r="QUE651" s="104"/>
      <c r="QUF651" s="60"/>
      <c r="QUG651" s="61"/>
      <c r="QUH651" s="104"/>
      <c r="QUI651" s="60"/>
      <c r="QUJ651" s="61"/>
      <c r="QUK651" s="104"/>
      <c r="QUL651" s="60"/>
      <c r="QUM651" s="61"/>
      <c r="QUN651" s="104"/>
      <c r="QUO651" s="60"/>
      <c r="QUP651" s="61"/>
      <c r="QUQ651" s="104"/>
      <c r="QUR651" s="60"/>
      <c r="QUS651" s="61"/>
      <c r="QUT651" s="104"/>
      <c r="QUU651" s="60"/>
      <c r="QUV651" s="61"/>
      <c r="QUW651" s="104"/>
      <c r="QUX651" s="60"/>
      <c r="QUY651" s="61"/>
      <c r="QUZ651" s="104"/>
      <c r="QVA651" s="60"/>
      <c r="QVB651" s="61"/>
      <c r="QVC651" s="104"/>
      <c r="QVD651" s="60"/>
      <c r="QVE651" s="61"/>
      <c r="QVF651" s="104"/>
      <c r="QVG651" s="60"/>
      <c r="QVH651" s="61"/>
      <c r="QVI651" s="104"/>
      <c r="QVJ651" s="60"/>
      <c r="QVK651" s="61"/>
      <c r="QVL651" s="104"/>
      <c r="QVM651" s="60"/>
      <c r="QVN651" s="61"/>
      <c r="QVO651" s="104"/>
      <c r="QVP651" s="60"/>
      <c r="QVQ651" s="61"/>
      <c r="QVR651" s="104"/>
      <c r="QVS651" s="60"/>
      <c r="QVT651" s="61"/>
      <c r="QVU651" s="104"/>
      <c r="QVV651" s="60"/>
      <c r="QVW651" s="61"/>
      <c r="QVX651" s="104"/>
      <c r="QVY651" s="60"/>
      <c r="QVZ651" s="61"/>
      <c r="QWA651" s="104"/>
      <c r="QWB651" s="60"/>
      <c r="QWC651" s="61"/>
      <c r="QWD651" s="104"/>
      <c r="QWE651" s="60"/>
      <c r="QWF651" s="61"/>
      <c r="QWG651" s="104"/>
      <c r="QWH651" s="60"/>
      <c r="QWI651" s="61"/>
      <c r="QWJ651" s="104"/>
      <c r="QWK651" s="60"/>
      <c r="QWL651" s="61"/>
      <c r="QWM651" s="104"/>
      <c r="QWN651" s="60"/>
      <c r="QWO651" s="61"/>
      <c r="QWP651" s="104"/>
      <c r="QWQ651" s="60"/>
      <c r="QWR651" s="61"/>
      <c r="QWS651" s="104"/>
      <c r="QWT651" s="60"/>
      <c r="QWU651" s="61"/>
      <c r="QWV651" s="104"/>
      <c r="QWW651" s="60"/>
      <c r="QWX651" s="61"/>
      <c r="QWY651" s="104"/>
      <c r="QWZ651" s="60"/>
      <c r="QXA651" s="61"/>
      <c r="QXB651" s="104"/>
      <c r="QXC651" s="60"/>
      <c r="QXD651" s="61"/>
      <c r="QXE651" s="104"/>
      <c r="QXF651" s="60"/>
      <c r="QXG651" s="61"/>
      <c r="QXH651" s="104"/>
      <c r="QXI651" s="60"/>
      <c r="QXJ651" s="61"/>
      <c r="QXK651" s="104"/>
      <c r="QXL651" s="60"/>
      <c r="QXM651" s="61"/>
      <c r="QXN651" s="104"/>
      <c r="QXO651" s="60"/>
      <c r="QXP651" s="61"/>
      <c r="QXQ651" s="104"/>
      <c r="QXR651" s="60"/>
      <c r="QXS651" s="61"/>
      <c r="QXT651" s="104"/>
      <c r="QXU651" s="60"/>
      <c r="QXV651" s="61"/>
      <c r="QXW651" s="104"/>
      <c r="QXX651" s="60"/>
      <c r="QXY651" s="61"/>
      <c r="QXZ651" s="104"/>
      <c r="QYA651" s="60"/>
      <c r="QYB651" s="61"/>
      <c r="QYC651" s="104"/>
      <c r="QYD651" s="60"/>
      <c r="QYE651" s="61"/>
      <c r="QYF651" s="104"/>
      <c r="QYG651" s="60"/>
      <c r="QYH651" s="61"/>
      <c r="QYI651" s="104"/>
      <c r="QYJ651" s="60"/>
      <c r="QYK651" s="61"/>
      <c r="QYL651" s="104"/>
      <c r="QYM651" s="60"/>
      <c r="QYN651" s="61"/>
      <c r="QYO651" s="104"/>
      <c r="QYP651" s="60"/>
      <c r="QYQ651" s="61"/>
      <c r="QYR651" s="104"/>
      <c r="QYS651" s="60"/>
      <c r="QYT651" s="61"/>
      <c r="QYU651" s="104"/>
      <c r="QYV651" s="60"/>
      <c r="QYW651" s="61"/>
      <c r="QYX651" s="104"/>
      <c r="QYY651" s="60"/>
      <c r="QYZ651" s="61"/>
      <c r="QZA651" s="104"/>
      <c r="QZB651" s="60"/>
      <c r="QZC651" s="61"/>
      <c r="QZD651" s="104"/>
      <c r="QZE651" s="60"/>
      <c r="QZF651" s="61"/>
      <c r="QZG651" s="104"/>
      <c r="QZH651" s="60"/>
      <c r="QZI651" s="61"/>
      <c r="QZJ651" s="104"/>
      <c r="QZK651" s="60"/>
      <c r="QZL651" s="61"/>
      <c r="QZM651" s="104"/>
      <c r="QZN651" s="60"/>
      <c r="QZO651" s="61"/>
      <c r="QZP651" s="104"/>
      <c r="QZQ651" s="60"/>
      <c r="QZR651" s="61"/>
      <c r="QZS651" s="104"/>
      <c r="QZT651" s="60"/>
      <c r="QZU651" s="61"/>
      <c r="QZV651" s="104"/>
      <c r="QZW651" s="60"/>
      <c r="QZX651" s="61"/>
      <c r="QZY651" s="104"/>
      <c r="QZZ651" s="60"/>
      <c r="RAA651" s="61"/>
      <c r="RAB651" s="104"/>
      <c r="RAC651" s="60"/>
      <c r="RAD651" s="61"/>
      <c r="RAE651" s="104"/>
      <c r="RAF651" s="60"/>
      <c r="RAG651" s="61"/>
      <c r="RAH651" s="104"/>
      <c r="RAI651" s="60"/>
      <c r="RAJ651" s="61"/>
      <c r="RAK651" s="104"/>
      <c r="RAL651" s="60"/>
      <c r="RAM651" s="61"/>
      <c r="RAN651" s="104"/>
      <c r="RAO651" s="60"/>
      <c r="RAP651" s="61"/>
      <c r="RAQ651" s="104"/>
      <c r="RAR651" s="60"/>
      <c r="RAS651" s="61"/>
      <c r="RAT651" s="104"/>
      <c r="RAU651" s="60"/>
      <c r="RAV651" s="61"/>
      <c r="RAW651" s="104"/>
      <c r="RAX651" s="60"/>
      <c r="RAY651" s="61"/>
      <c r="RAZ651" s="104"/>
      <c r="RBA651" s="60"/>
      <c r="RBB651" s="61"/>
      <c r="RBC651" s="104"/>
      <c r="RBD651" s="60"/>
      <c r="RBE651" s="61"/>
      <c r="RBF651" s="104"/>
      <c r="RBG651" s="60"/>
      <c r="RBH651" s="61"/>
      <c r="RBI651" s="104"/>
      <c r="RBJ651" s="60"/>
      <c r="RBK651" s="61"/>
      <c r="RBL651" s="104"/>
      <c r="RBM651" s="60"/>
      <c r="RBN651" s="61"/>
      <c r="RBO651" s="104"/>
      <c r="RBP651" s="60"/>
      <c r="RBQ651" s="61"/>
      <c r="RBR651" s="104"/>
      <c r="RBS651" s="60"/>
      <c r="RBT651" s="61"/>
      <c r="RBU651" s="104"/>
      <c r="RBV651" s="60"/>
      <c r="RBW651" s="61"/>
      <c r="RBX651" s="104"/>
      <c r="RBY651" s="60"/>
      <c r="RBZ651" s="61"/>
      <c r="RCA651" s="104"/>
      <c r="RCB651" s="60"/>
      <c r="RCC651" s="61"/>
      <c r="RCD651" s="104"/>
      <c r="RCE651" s="60"/>
      <c r="RCF651" s="61"/>
      <c r="RCG651" s="104"/>
      <c r="RCH651" s="60"/>
      <c r="RCI651" s="61"/>
      <c r="RCJ651" s="104"/>
      <c r="RCK651" s="60"/>
      <c r="RCL651" s="61"/>
      <c r="RCM651" s="104"/>
      <c r="RCN651" s="60"/>
      <c r="RCO651" s="61"/>
      <c r="RCP651" s="104"/>
      <c r="RCQ651" s="60"/>
      <c r="RCR651" s="61"/>
      <c r="RCS651" s="104"/>
      <c r="RCT651" s="60"/>
      <c r="RCU651" s="61"/>
      <c r="RCV651" s="104"/>
      <c r="RCW651" s="60"/>
      <c r="RCX651" s="61"/>
      <c r="RCY651" s="104"/>
      <c r="RCZ651" s="60"/>
      <c r="RDA651" s="61"/>
      <c r="RDB651" s="104"/>
      <c r="RDC651" s="60"/>
      <c r="RDD651" s="61"/>
      <c r="RDE651" s="104"/>
      <c r="RDF651" s="60"/>
      <c r="RDG651" s="61"/>
      <c r="RDH651" s="104"/>
      <c r="RDI651" s="60"/>
      <c r="RDJ651" s="61"/>
      <c r="RDK651" s="104"/>
      <c r="RDL651" s="60"/>
      <c r="RDM651" s="61"/>
      <c r="RDN651" s="104"/>
      <c r="RDO651" s="60"/>
      <c r="RDP651" s="61"/>
      <c r="RDQ651" s="104"/>
      <c r="RDR651" s="60"/>
      <c r="RDS651" s="61"/>
      <c r="RDT651" s="104"/>
      <c r="RDU651" s="60"/>
      <c r="RDV651" s="61"/>
      <c r="RDW651" s="104"/>
      <c r="RDX651" s="60"/>
      <c r="RDY651" s="61"/>
      <c r="RDZ651" s="104"/>
      <c r="REA651" s="60"/>
      <c r="REB651" s="61"/>
      <c r="REC651" s="104"/>
      <c r="RED651" s="60"/>
      <c r="REE651" s="61"/>
      <c r="REF651" s="104"/>
      <c r="REG651" s="60"/>
      <c r="REH651" s="61"/>
      <c r="REI651" s="104"/>
      <c r="REJ651" s="60"/>
      <c r="REK651" s="61"/>
      <c r="REL651" s="104"/>
      <c r="REM651" s="60"/>
      <c r="REN651" s="61"/>
      <c r="REO651" s="104"/>
      <c r="REP651" s="60"/>
      <c r="REQ651" s="61"/>
      <c r="RER651" s="104"/>
      <c r="RES651" s="60"/>
      <c r="RET651" s="61"/>
      <c r="REU651" s="104"/>
      <c r="REV651" s="60"/>
      <c r="REW651" s="61"/>
      <c r="REX651" s="104"/>
      <c r="REY651" s="60"/>
      <c r="REZ651" s="61"/>
      <c r="RFA651" s="104"/>
      <c r="RFB651" s="60"/>
      <c r="RFC651" s="61"/>
      <c r="RFD651" s="104"/>
      <c r="RFE651" s="60"/>
      <c r="RFF651" s="61"/>
      <c r="RFG651" s="104"/>
      <c r="RFH651" s="60"/>
      <c r="RFI651" s="61"/>
      <c r="RFJ651" s="104"/>
      <c r="RFK651" s="60"/>
      <c r="RFL651" s="61"/>
      <c r="RFM651" s="104"/>
      <c r="RFN651" s="60"/>
      <c r="RFO651" s="61"/>
      <c r="RFP651" s="104"/>
      <c r="RFQ651" s="60"/>
      <c r="RFR651" s="61"/>
      <c r="RFS651" s="104"/>
      <c r="RFT651" s="60"/>
      <c r="RFU651" s="61"/>
      <c r="RFV651" s="104"/>
      <c r="RFW651" s="60"/>
      <c r="RFX651" s="61"/>
      <c r="RFY651" s="104"/>
      <c r="RFZ651" s="60"/>
      <c r="RGA651" s="61"/>
      <c r="RGB651" s="104"/>
      <c r="RGC651" s="60"/>
      <c r="RGD651" s="61"/>
      <c r="RGE651" s="104"/>
      <c r="RGF651" s="60"/>
      <c r="RGG651" s="61"/>
      <c r="RGH651" s="104"/>
      <c r="RGI651" s="60"/>
      <c r="RGJ651" s="61"/>
      <c r="RGK651" s="104"/>
      <c r="RGL651" s="60"/>
      <c r="RGM651" s="61"/>
      <c r="RGN651" s="104"/>
      <c r="RGO651" s="60"/>
      <c r="RGP651" s="61"/>
      <c r="RGQ651" s="104"/>
      <c r="RGR651" s="60"/>
      <c r="RGS651" s="61"/>
      <c r="RGT651" s="104"/>
      <c r="RGU651" s="60"/>
      <c r="RGV651" s="61"/>
      <c r="RGW651" s="104"/>
      <c r="RGX651" s="60"/>
      <c r="RGY651" s="61"/>
      <c r="RGZ651" s="104"/>
      <c r="RHA651" s="60"/>
      <c r="RHB651" s="61"/>
      <c r="RHC651" s="104"/>
      <c r="RHD651" s="60"/>
      <c r="RHE651" s="61"/>
      <c r="RHF651" s="104"/>
      <c r="RHG651" s="60"/>
      <c r="RHH651" s="61"/>
      <c r="RHI651" s="104"/>
      <c r="RHJ651" s="60"/>
      <c r="RHK651" s="61"/>
      <c r="RHL651" s="104"/>
      <c r="RHM651" s="60"/>
      <c r="RHN651" s="61"/>
      <c r="RHO651" s="104"/>
      <c r="RHP651" s="60"/>
      <c r="RHQ651" s="61"/>
      <c r="RHR651" s="104"/>
      <c r="RHS651" s="60"/>
      <c r="RHT651" s="61"/>
      <c r="RHU651" s="104"/>
      <c r="RHV651" s="60"/>
      <c r="RHW651" s="61"/>
      <c r="RHX651" s="104"/>
      <c r="RHY651" s="60"/>
      <c r="RHZ651" s="61"/>
      <c r="RIA651" s="104"/>
      <c r="RIB651" s="60"/>
      <c r="RIC651" s="61"/>
      <c r="RID651" s="104"/>
      <c r="RIE651" s="60"/>
      <c r="RIF651" s="61"/>
      <c r="RIG651" s="104"/>
      <c r="RIH651" s="60"/>
      <c r="RII651" s="61"/>
      <c r="RIJ651" s="104"/>
      <c r="RIK651" s="60"/>
      <c r="RIL651" s="61"/>
      <c r="RIM651" s="104"/>
      <c r="RIN651" s="60"/>
      <c r="RIO651" s="61"/>
      <c r="RIP651" s="104"/>
      <c r="RIQ651" s="60"/>
      <c r="RIR651" s="61"/>
      <c r="RIS651" s="104"/>
      <c r="RIT651" s="60"/>
      <c r="RIU651" s="61"/>
      <c r="RIV651" s="104"/>
      <c r="RIW651" s="60"/>
      <c r="RIX651" s="61"/>
      <c r="RIY651" s="104"/>
      <c r="RIZ651" s="60"/>
      <c r="RJA651" s="61"/>
      <c r="RJB651" s="104"/>
      <c r="RJC651" s="60"/>
      <c r="RJD651" s="61"/>
      <c r="RJE651" s="104"/>
      <c r="RJF651" s="60"/>
      <c r="RJG651" s="61"/>
      <c r="RJH651" s="104"/>
      <c r="RJI651" s="60"/>
      <c r="RJJ651" s="61"/>
      <c r="RJK651" s="104"/>
      <c r="RJL651" s="60"/>
      <c r="RJM651" s="61"/>
      <c r="RJN651" s="104"/>
      <c r="RJO651" s="60"/>
      <c r="RJP651" s="61"/>
      <c r="RJQ651" s="104"/>
      <c r="RJR651" s="60"/>
      <c r="RJS651" s="61"/>
      <c r="RJT651" s="104"/>
      <c r="RJU651" s="60"/>
      <c r="RJV651" s="61"/>
      <c r="RJW651" s="104"/>
      <c r="RJX651" s="60"/>
      <c r="RJY651" s="61"/>
      <c r="RJZ651" s="104"/>
      <c r="RKA651" s="60"/>
      <c r="RKB651" s="61"/>
      <c r="RKC651" s="104"/>
      <c r="RKD651" s="60"/>
      <c r="RKE651" s="61"/>
      <c r="RKF651" s="104"/>
      <c r="RKG651" s="60"/>
      <c r="RKH651" s="61"/>
      <c r="RKI651" s="104"/>
      <c r="RKJ651" s="60"/>
      <c r="RKK651" s="61"/>
      <c r="RKL651" s="104"/>
      <c r="RKM651" s="60"/>
      <c r="RKN651" s="61"/>
      <c r="RKO651" s="104"/>
      <c r="RKP651" s="60"/>
      <c r="RKQ651" s="61"/>
      <c r="RKR651" s="104"/>
      <c r="RKS651" s="60"/>
      <c r="RKT651" s="61"/>
      <c r="RKU651" s="104"/>
      <c r="RKV651" s="60"/>
      <c r="RKW651" s="61"/>
      <c r="RKX651" s="104"/>
      <c r="RKY651" s="60"/>
      <c r="RKZ651" s="61"/>
      <c r="RLA651" s="104"/>
      <c r="RLB651" s="60"/>
      <c r="RLC651" s="61"/>
      <c r="RLD651" s="104"/>
      <c r="RLE651" s="60"/>
      <c r="RLF651" s="61"/>
      <c r="RLG651" s="104"/>
      <c r="RLH651" s="60"/>
      <c r="RLI651" s="61"/>
      <c r="RLJ651" s="104"/>
      <c r="RLK651" s="60"/>
      <c r="RLL651" s="61"/>
      <c r="RLM651" s="104"/>
      <c r="RLN651" s="60"/>
      <c r="RLO651" s="61"/>
      <c r="RLP651" s="104"/>
      <c r="RLQ651" s="60"/>
      <c r="RLR651" s="61"/>
      <c r="RLS651" s="104"/>
      <c r="RLT651" s="60"/>
      <c r="RLU651" s="61"/>
      <c r="RLV651" s="104"/>
      <c r="RLW651" s="60"/>
      <c r="RLX651" s="61"/>
      <c r="RLY651" s="104"/>
      <c r="RLZ651" s="60"/>
      <c r="RMA651" s="61"/>
      <c r="RMB651" s="104"/>
      <c r="RMC651" s="60"/>
      <c r="RMD651" s="61"/>
      <c r="RME651" s="104"/>
      <c r="RMF651" s="60"/>
      <c r="RMG651" s="61"/>
      <c r="RMH651" s="104"/>
      <c r="RMI651" s="60"/>
      <c r="RMJ651" s="61"/>
      <c r="RMK651" s="104"/>
      <c r="RML651" s="60"/>
      <c r="RMM651" s="61"/>
      <c r="RMN651" s="104"/>
      <c r="RMO651" s="60"/>
      <c r="RMP651" s="61"/>
      <c r="RMQ651" s="104"/>
      <c r="RMR651" s="60"/>
      <c r="RMS651" s="61"/>
      <c r="RMT651" s="104"/>
      <c r="RMU651" s="60"/>
      <c r="RMV651" s="61"/>
      <c r="RMW651" s="104"/>
      <c r="RMX651" s="60"/>
      <c r="RMY651" s="61"/>
      <c r="RMZ651" s="104"/>
      <c r="RNA651" s="60"/>
      <c r="RNB651" s="61"/>
      <c r="RNC651" s="104"/>
      <c r="RND651" s="60"/>
      <c r="RNE651" s="61"/>
      <c r="RNF651" s="104"/>
      <c r="RNG651" s="60"/>
      <c r="RNH651" s="61"/>
      <c r="RNI651" s="104"/>
      <c r="RNJ651" s="60"/>
      <c r="RNK651" s="61"/>
      <c r="RNL651" s="104"/>
      <c r="RNM651" s="60"/>
      <c r="RNN651" s="61"/>
      <c r="RNO651" s="104"/>
      <c r="RNP651" s="60"/>
      <c r="RNQ651" s="61"/>
      <c r="RNR651" s="104"/>
      <c r="RNS651" s="60"/>
      <c r="RNT651" s="61"/>
      <c r="RNU651" s="104"/>
      <c r="RNV651" s="60"/>
      <c r="RNW651" s="61"/>
      <c r="RNX651" s="104"/>
      <c r="RNY651" s="60"/>
      <c r="RNZ651" s="61"/>
      <c r="ROA651" s="104"/>
      <c r="ROB651" s="60"/>
      <c r="ROC651" s="61"/>
      <c r="ROD651" s="104"/>
      <c r="ROE651" s="60"/>
      <c r="ROF651" s="61"/>
      <c r="ROG651" s="104"/>
      <c r="ROH651" s="60"/>
      <c r="ROI651" s="61"/>
      <c r="ROJ651" s="104"/>
      <c r="ROK651" s="60"/>
      <c r="ROL651" s="61"/>
      <c r="ROM651" s="104"/>
      <c r="RON651" s="60"/>
      <c r="ROO651" s="61"/>
      <c r="ROP651" s="104"/>
      <c r="ROQ651" s="60"/>
      <c r="ROR651" s="61"/>
      <c r="ROS651" s="104"/>
      <c r="ROT651" s="60"/>
      <c r="ROU651" s="61"/>
      <c r="ROV651" s="104"/>
      <c r="ROW651" s="60"/>
      <c r="ROX651" s="61"/>
      <c r="ROY651" s="104"/>
      <c r="ROZ651" s="60"/>
      <c r="RPA651" s="61"/>
      <c r="RPB651" s="104"/>
      <c r="RPC651" s="60"/>
      <c r="RPD651" s="61"/>
      <c r="RPE651" s="104"/>
      <c r="RPF651" s="60"/>
      <c r="RPG651" s="61"/>
      <c r="RPH651" s="104"/>
      <c r="RPI651" s="60"/>
      <c r="RPJ651" s="61"/>
      <c r="RPK651" s="104"/>
      <c r="RPL651" s="60"/>
      <c r="RPM651" s="61"/>
      <c r="RPN651" s="104"/>
      <c r="RPO651" s="60"/>
      <c r="RPP651" s="61"/>
      <c r="RPQ651" s="104"/>
      <c r="RPR651" s="60"/>
      <c r="RPS651" s="61"/>
      <c r="RPT651" s="104"/>
      <c r="RPU651" s="60"/>
      <c r="RPV651" s="61"/>
      <c r="RPW651" s="104"/>
      <c r="RPX651" s="60"/>
      <c r="RPY651" s="61"/>
      <c r="RPZ651" s="104"/>
      <c r="RQA651" s="60"/>
      <c r="RQB651" s="61"/>
      <c r="RQC651" s="104"/>
      <c r="RQD651" s="60"/>
      <c r="RQE651" s="61"/>
      <c r="RQF651" s="104"/>
      <c r="RQG651" s="60"/>
      <c r="RQH651" s="61"/>
      <c r="RQI651" s="104"/>
      <c r="RQJ651" s="60"/>
      <c r="RQK651" s="61"/>
      <c r="RQL651" s="104"/>
      <c r="RQM651" s="60"/>
      <c r="RQN651" s="61"/>
      <c r="RQO651" s="104"/>
      <c r="RQP651" s="60"/>
      <c r="RQQ651" s="61"/>
      <c r="RQR651" s="104"/>
      <c r="RQS651" s="60"/>
      <c r="RQT651" s="61"/>
      <c r="RQU651" s="104"/>
      <c r="RQV651" s="60"/>
      <c r="RQW651" s="61"/>
      <c r="RQX651" s="104"/>
      <c r="RQY651" s="60"/>
      <c r="RQZ651" s="61"/>
      <c r="RRA651" s="104"/>
      <c r="RRB651" s="60"/>
      <c r="RRC651" s="61"/>
      <c r="RRD651" s="104"/>
      <c r="RRE651" s="60"/>
      <c r="RRF651" s="61"/>
      <c r="RRG651" s="104"/>
      <c r="RRH651" s="60"/>
      <c r="RRI651" s="61"/>
      <c r="RRJ651" s="104"/>
      <c r="RRK651" s="60"/>
      <c r="RRL651" s="61"/>
      <c r="RRM651" s="104"/>
      <c r="RRN651" s="60"/>
      <c r="RRO651" s="61"/>
      <c r="RRP651" s="104"/>
      <c r="RRQ651" s="60"/>
      <c r="RRR651" s="61"/>
      <c r="RRS651" s="104"/>
      <c r="RRT651" s="60"/>
      <c r="RRU651" s="61"/>
      <c r="RRV651" s="104"/>
      <c r="RRW651" s="60"/>
      <c r="RRX651" s="61"/>
      <c r="RRY651" s="104"/>
      <c r="RRZ651" s="60"/>
      <c r="RSA651" s="61"/>
      <c r="RSB651" s="104"/>
      <c r="RSC651" s="60"/>
      <c r="RSD651" s="61"/>
      <c r="RSE651" s="104"/>
      <c r="RSF651" s="60"/>
      <c r="RSG651" s="61"/>
      <c r="RSH651" s="104"/>
      <c r="RSI651" s="60"/>
      <c r="RSJ651" s="61"/>
      <c r="RSK651" s="104"/>
      <c r="RSL651" s="60"/>
      <c r="RSM651" s="61"/>
      <c r="RSN651" s="104"/>
      <c r="RSO651" s="60"/>
      <c r="RSP651" s="61"/>
      <c r="RSQ651" s="104"/>
      <c r="RSR651" s="60"/>
      <c r="RSS651" s="61"/>
      <c r="RST651" s="104"/>
      <c r="RSU651" s="60"/>
      <c r="RSV651" s="61"/>
      <c r="RSW651" s="104"/>
      <c r="RSX651" s="60"/>
      <c r="RSY651" s="61"/>
      <c r="RSZ651" s="104"/>
      <c r="RTA651" s="60"/>
      <c r="RTB651" s="61"/>
      <c r="RTC651" s="104"/>
      <c r="RTD651" s="60"/>
      <c r="RTE651" s="61"/>
      <c r="RTF651" s="104"/>
      <c r="RTG651" s="60"/>
      <c r="RTH651" s="61"/>
      <c r="RTI651" s="104"/>
      <c r="RTJ651" s="60"/>
      <c r="RTK651" s="61"/>
      <c r="RTL651" s="104"/>
      <c r="RTM651" s="60"/>
      <c r="RTN651" s="61"/>
      <c r="RTO651" s="104"/>
      <c r="RTP651" s="60"/>
      <c r="RTQ651" s="61"/>
      <c r="RTR651" s="104"/>
      <c r="RTS651" s="60"/>
      <c r="RTT651" s="61"/>
      <c r="RTU651" s="104"/>
      <c r="RTV651" s="60"/>
      <c r="RTW651" s="61"/>
      <c r="RTX651" s="104"/>
      <c r="RTY651" s="60"/>
      <c r="RTZ651" s="61"/>
      <c r="RUA651" s="104"/>
      <c r="RUB651" s="60"/>
      <c r="RUC651" s="61"/>
      <c r="RUD651" s="104"/>
      <c r="RUE651" s="60"/>
      <c r="RUF651" s="61"/>
      <c r="RUG651" s="104"/>
      <c r="RUH651" s="60"/>
      <c r="RUI651" s="61"/>
      <c r="RUJ651" s="104"/>
      <c r="RUK651" s="60"/>
      <c r="RUL651" s="61"/>
      <c r="RUM651" s="104"/>
      <c r="RUN651" s="60"/>
      <c r="RUO651" s="61"/>
      <c r="RUP651" s="104"/>
      <c r="RUQ651" s="60"/>
      <c r="RUR651" s="61"/>
      <c r="RUS651" s="104"/>
      <c r="RUT651" s="60"/>
      <c r="RUU651" s="61"/>
      <c r="RUV651" s="104"/>
      <c r="RUW651" s="60"/>
      <c r="RUX651" s="61"/>
      <c r="RUY651" s="104"/>
      <c r="RUZ651" s="60"/>
      <c r="RVA651" s="61"/>
      <c r="RVB651" s="104"/>
      <c r="RVC651" s="60"/>
      <c r="RVD651" s="61"/>
      <c r="RVE651" s="104"/>
      <c r="RVF651" s="60"/>
      <c r="RVG651" s="61"/>
      <c r="RVH651" s="104"/>
      <c r="RVI651" s="60"/>
      <c r="RVJ651" s="61"/>
      <c r="RVK651" s="104"/>
      <c r="RVL651" s="60"/>
      <c r="RVM651" s="61"/>
      <c r="RVN651" s="104"/>
      <c r="RVO651" s="60"/>
      <c r="RVP651" s="61"/>
      <c r="RVQ651" s="104"/>
      <c r="RVR651" s="60"/>
      <c r="RVS651" s="61"/>
      <c r="RVT651" s="104"/>
      <c r="RVU651" s="60"/>
      <c r="RVV651" s="61"/>
      <c r="RVW651" s="104"/>
      <c r="RVX651" s="60"/>
      <c r="RVY651" s="61"/>
      <c r="RVZ651" s="104"/>
      <c r="RWA651" s="60"/>
      <c r="RWB651" s="61"/>
      <c r="RWC651" s="104"/>
      <c r="RWD651" s="60"/>
      <c r="RWE651" s="61"/>
      <c r="RWF651" s="104"/>
      <c r="RWG651" s="60"/>
      <c r="RWH651" s="61"/>
      <c r="RWI651" s="104"/>
      <c r="RWJ651" s="60"/>
      <c r="RWK651" s="61"/>
      <c r="RWL651" s="104"/>
      <c r="RWM651" s="60"/>
      <c r="RWN651" s="61"/>
      <c r="RWO651" s="104"/>
      <c r="RWP651" s="60"/>
      <c r="RWQ651" s="61"/>
      <c r="RWR651" s="104"/>
      <c r="RWS651" s="60"/>
      <c r="RWT651" s="61"/>
      <c r="RWU651" s="104"/>
      <c r="RWV651" s="60"/>
      <c r="RWW651" s="61"/>
      <c r="RWX651" s="104"/>
      <c r="RWY651" s="60"/>
      <c r="RWZ651" s="61"/>
      <c r="RXA651" s="104"/>
      <c r="RXB651" s="60"/>
      <c r="RXC651" s="61"/>
      <c r="RXD651" s="104"/>
      <c r="RXE651" s="60"/>
      <c r="RXF651" s="61"/>
      <c r="RXG651" s="104"/>
      <c r="RXH651" s="60"/>
      <c r="RXI651" s="61"/>
      <c r="RXJ651" s="104"/>
      <c r="RXK651" s="60"/>
      <c r="RXL651" s="61"/>
      <c r="RXM651" s="104"/>
      <c r="RXN651" s="60"/>
      <c r="RXO651" s="61"/>
      <c r="RXP651" s="104"/>
      <c r="RXQ651" s="60"/>
      <c r="RXR651" s="61"/>
      <c r="RXS651" s="104"/>
      <c r="RXT651" s="60"/>
      <c r="RXU651" s="61"/>
      <c r="RXV651" s="104"/>
      <c r="RXW651" s="60"/>
      <c r="RXX651" s="61"/>
      <c r="RXY651" s="104"/>
      <c r="RXZ651" s="60"/>
      <c r="RYA651" s="61"/>
      <c r="RYB651" s="104"/>
      <c r="RYC651" s="60"/>
      <c r="RYD651" s="61"/>
      <c r="RYE651" s="104"/>
      <c r="RYF651" s="60"/>
      <c r="RYG651" s="61"/>
      <c r="RYH651" s="104"/>
      <c r="RYI651" s="60"/>
      <c r="RYJ651" s="61"/>
      <c r="RYK651" s="104"/>
      <c r="RYL651" s="60"/>
      <c r="RYM651" s="61"/>
      <c r="RYN651" s="104"/>
      <c r="RYO651" s="60"/>
      <c r="RYP651" s="61"/>
      <c r="RYQ651" s="104"/>
      <c r="RYR651" s="60"/>
      <c r="RYS651" s="61"/>
      <c r="RYT651" s="104"/>
      <c r="RYU651" s="60"/>
      <c r="RYV651" s="61"/>
      <c r="RYW651" s="104"/>
      <c r="RYX651" s="60"/>
      <c r="RYY651" s="61"/>
      <c r="RYZ651" s="104"/>
      <c r="RZA651" s="60"/>
      <c r="RZB651" s="61"/>
      <c r="RZC651" s="104"/>
      <c r="RZD651" s="60"/>
      <c r="RZE651" s="61"/>
      <c r="RZF651" s="104"/>
      <c r="RZG651" s="60"/>
      <c r="RZH651" s="61"/>
      <c r="RZI651" s="104"/>
      <c r="RZJ651" s="60"/>
      <c r="RZK651" s="61"/>
      <c r="RZL651" s="104"/>
      <c r="RZM651" s="60"/>
      <c r="RZN651" s="61"/>
      <c r="RZO651" s="104"/>
      <c r="RZP651" s="60"/>
      <c r="RZQ651" s="61"/>
      <c r="RZR651" s="104"/>
      <c r="RZS651" s="60"/>
      <c r="RZT651" s="61"/>
      <c r="RZU651" s="104"/>
      <c r="RZV651" s="60"/>
      <c r="RZW651" s="61"/>
      <c r="RZX651" s="104"/>
      <c r="RZY651" s="60"/>
      <c r="RZZ651" s="61"/>
      <c r="SAA651" s="104"/>
      <c r="SAB651" s="60"/>
      <c r="SAC651" s="61"/>
      <c r="SAD651" s="104"/>
      <c r="SAE651" s="60"/>
      <c r="SAF651" s="61"/>
      <c r="SAG651" s="104"/>
      <c r="SAH651" s="60"/>
      <c r="SAI651" s="61"/>
      <c r="SAJ651" s="104"/>
      <c r="SAK651" s="60"/>
      <c r="SAL651" s="61"/>
      <c r="SAM651" s="104"/>
      <c r="SAN651" s="60"/>
      <c r="SAO651" s="61"/>
      <c r="SAP651" s="104"/>
      <c r="SAQ651" s="60"/>
      <c r="SAR651" s="61"/>
      <c r="SAS651" s="104"/>
      <c r="SAT651" s="60"/>
      <c r="SAU651" s="61"/>
      <c r="SAV651" s="104"/>
      <c r="SAW651" s="60"/>
      <c r="SAX651" s="61"/>
      <c r="SAY651" s="104"/>
      <c r="SAZ651" s="60"/>
      <c r="SBA651" s="61"/>
      <c r="SBB651" s="104"/>
      <c r="SBC651" s="60"/>
      <c r="SBD651" s="61"/>
      <c r="SBE651" s="104"/>
      <c r="SBF651" s="60"/>
      <c r="SBG651" s="61"/>
      <c r="SBH651" s="104"/>
      <c r="SBI651" s="60"/>
      <c r="SBJ651" s="61"/>
      <c r="SBK651" s="104"/>
      <c r="SBL651" s="60"/>
      <c r="SBM651" s="61"/>
      <c r="SBN651" s="104"/>
      <c r="SBO651" s="60"/>
      <c r="SBP651" s="61"/>
      <c r="SBQ651" s="104"/>
      <c r="SBR651" s="60"/>
      <c r="SBS651" s="61"/>
      <c r="SBT651" s="104"/>
      <c r="SBU651" s="60"/>
      <c r="SBV651" s="61"/>
      <c r="SBW651" s="104"/>
      <c r="SBX651" s="60"/>
      <c r="SBY651" s="61"/>
      <c r="SBZ651" s="104"/>
      <c r="SCA651" s="60"/>
      <c r="SCB651" s="61"/>
      <c r="SCC651" s="104"/>
      <c r="SCD651" s="60"/>
      <c r="SCE651" s="61"/>
      <c r="SCF651" s="104"/>
      <c r="SCG651" s="60"/>
      <c r="SCH651" s="61"/>
      <c r="SCI651" s="104"/>
      <c r="SCJ651" s="60"/>
      <c r="SCK651" s="61"/>
      <c r="SCL651" s="104"/>
      <c r="SCM651" s="60"/>
      <c r="SCN651" s="61"/>
      <c r="SCO651" s="104"/>
      <c r="SCP651" s="60"/>
      <c r="SCQ651" s="61"/>
      <c r="SCR651" s="104"/>
      <c r="SCS651" s="60"/>
      <c r="SCT651" s="61"/>
      <c r="SCU651" s="104"/>
      <c r="SCV651" s="60"/>
      <c r="SCW651" s="61"/>
      <c r="SCX651" s="104"/>
      <c r="SCY651" s="60"/>
      <c r="SCZ651" s="61"/>
      <c r="SDA651" s="104"/>
      <c r="SDB651" s="60"/>
      <c r="SDC651" s="61"/>
      <c r="SDD651" s="104"/>
      <c r="SDE651" s="60"/>
      <c r="SDF651" s="61"/>
      <c r="SDG651" s="104"/>
      <c r="SDH651" s="60"/>
      <c r="SDI651" s="61"/>
      <c r="SDJ651" s="104"/>
      <c r="SDK651" s="60"/>
      <c r="SDL651" s="61"/>
      <c r="SDM651" s="104"/>
      <c r="SDN651" s="60"/>
      <c r="SDO651" s="61"/>
      <c r="SDP651" s="104"/>
      <c r="SDQ651" s="60"/>
      <c r="SDR651" s="61"/>
      <c r="SDS651" s="104"/>
      <c r="SDT651" s="60"/>
      <c r="SDU651" s="61"/>
      <c r="SDV651" s="104"/>
      <c r="SDW651" s="60"/>
      <c r="SDX651" s="61"/>
      <c r="SDY651" s="104"/>
      <c r="SDZ651" s="60"/>
      <c r="SEA651" s="61"/>
      <c r="SEB651" s="104"/>
      <c r="SEC651" s="60"/>
      <c r="SED651" s="61"/>
      <c r="SEE651" s="104"/>
      <c r="SEF651" s="60"/>
      <c r="SEG651" s="61"/>
      <c r="SEH651" s="104"/>
      <c r="SEI651" s="60"/>
      <c r="SEJ651" s="61"/>
      <c r="SEK651" s="104"/>
      <c r="SEL651" s="60"/>
      <c r="SEM651" s="61"/>
      <c r="SEN651" s="104"/>
      <c r="SEO651" s="60"/>
      <c r="SEP651" s="61"/>
      <c r="SEQ651" s="104"/>
      <c r="SER651" s="60"/>
      <c r="SES651" s="61"/>
      <c r="SET651" s="104"/>
      <c r="SEU651" s="60"/>
      <c r="SEV651" s="61"/>
      <c r="SEW651" s="104"/>
      <c r="SEX651" s="60"/>
      <c r="SEY651" s="61"/>
      <c r="SEZ651" s="104"/>
      <c r="SFA651" s="60"/>
      <c r="SFB651" s="61"/>
      <c r="SFC651" s="104"/>
      <c r="SFD651" s="60"/>
      <c r="SFE651" s="61"/>
      <c r="SFF651" s="104"/>
      <c r="SFG651" s="60"/>
      <c r="SFH651" s="61"/>
      <c r="SFI651" s="104"/>
      <c r="SFJ651" s="60"/>
      <c r="SFK651" s="61"/>
      <c r="SFL651" s="104"/>
      <c r="SFM651" s="60"/>
      <c r="SFN651" s="61"/>
      <c r="SFO651" s="104"/>
      <c r="SFP651" s="60"/>
      <c r="SFQ651" s="61"/>
      <c r="SFR651" s="104"/>
      <c r="SFS651" s="60"/>
      <c r="SFT651" s="61"/>
      <c r="SFU651" s="104"/>
      <c r="SFV651" s="60"/>
      <c r="SFW651" s="61"/>
      <c r="SFX651" s="104"/>
      <c r="SFY651" s="60"/>
      <c r="SFZ651" s="61"/>
      <c r="SGA651" s="104"/>
      <c r="SGB651" s="60"/>
      <c r="SGC651" s="61"/>
      <c r="SGD651" s="104"/>
      <c r="SGE651" s="60"/>
      <c r="SGF651" s="61"/>
      <c r="SGG651" s="104"/>
      <c r="SGH651" s="60"/>
      <c r="SGI651" s="61"/>
      <c r="SGJ651" s="104"/>
      <c r="SGK651" s="60"/>
      <c r="SGL651" s="61"/>
      <c r="SGM651" s="104"/>
      <c r="SGN651" s="60"/>
      <c r="SGO651" s="61"/>
      <c r="SGP651" s="104"/>
      <c r="SGQ651" s="60"/>
      <c r="SGR651" s="61"/>
      <c r="SGS651" s="104"/>
      <c r="SGT651" s="60"/>
      <c r="SGU651" s="61"/>
      <c r="SGV651" s="104"/>
      <c r="SGW651" s="60"/>
      <c r="SGX651" s="61"/>
      <c r="SGY651" s="104"/>
      <c r="SGZ651" s="60"/>
      <c r="SHA651" s="61"/>
      <c r="SHB651" s="104"/>
      <c r="SHC651" s="60"/>
      <c r="SHD651" s="61"/>
      <c r="SHE651" s="104"/>
      <c r="SHF651" s="60"/>
      <c r="SHG651" s="61"/>
      <c r="SHH651" s="104"/>
      <c r="SHI651" s="60"/>
      <c r="SHJ651" s="61"/>
      <c r="SHK651" s="104"/>
      <c r="SHL651" s="60"/>
      <c r="SHM651" s="61"/>
      <c r="SHN651" s="104"/>
      <c r="SHO651" s="60"/>
      <c r="SHP651" s="61"/>
      <c r="SHQ651" s="104"/>
      <c r="SHR651" s="60"/>
      <c r="SHS651" s="61"/>
      <c r="SHT651" s="104"/>
      <c r="SHU651" s="60"/>
      <c r="SHV651" s="61"/>
      <c r="SHW651" s="104"/>
      <c r="SHX651" s="60"/>
      <c r="SHY651" s="61"/>
      <c r="SHZ651" s="104"/>
      <c r="SIA651" s="60"/>
      <c r="SIB651" s="61"/>
      <c r="SIC651" s="104"/>
      <c r="SID651" s="60"/>
      <c r="SIE651" s="61"/>
      <c r="SIF651" s="104"/>
      <c r="SIG651" s="60"/>
      <c r="SIH651" s="61"/>
      <c r="SII651" s="104"/>
      <c r="SIJ651" s="60"/>
      <c r="SIK651" s="61"/>
      <c r="SIL651" s="104"/>
      <c r="SIM651" s="60"/>
      <c r="SIN651" s="61"/>
      <c r="SIO651" s="104"/>
      <c r="SIP651" s="60"/>
      <c r="SIQ651" s="61"/>
      <c r="SIR651" s="104"/>
      <c r="SIS651" s="60"/>
      <c r="SIT651" s="61"/>
      <c r="SIU651" s="104"/>
      <c r="SIV651" s="60"/>
      <c r="SIW651" s="61"/>
      <c r="SIX651" s="104"/>
      <c r="SIY651" s="60"/>
      <c r="SIZ651" s="61"/>
      <c r="SJA651" s="104"/>
      <c r="SJB651" s="60"/>
      <c r="SJC651" s="61"/>
      <c r="SJD651" s="104"/>
      <c r="SJE651" s="60"/>
      <c r="SJF651" s="61"/>
      <c r="SJG651" s="104"/>
      <c r="SJH651" s="60"/>
      <c r="SJI651" s="61"/>
      <c r="SJJ651" s="104"/>
      <c r="SJK651" s="60"/>
      <c r="SJL651" s="61"/>
      <c r="SJM651" s="104"/>
      <c r="SJN651" s="60"/>
      <c r="SJO651" s="61"/>
      <c r="SJP651" s="104"/>
      <c r="SJQ651" s="60"/>
      <c r="SJR651" s="61"/>
      <c r="SJS651" s="104"/>
      <c r="SJT651" s="60"/>
      <c r="SJU651" s="61"/>
      <c r="SJV651" s="104"/>
      <c r="SJW651" s="60"/>
      <c r="SJX651" s="61"/>
      <c r="SJY651" s="104"/>
      <c r="SJZ651" s="60"/>
      <c r="SKA651" s="61"/>
      <c r="SKB651" s="104"/>
      <c r="SKC651" s="60"/>
      <c r="SKD651" s="61"/>
      <c r="SKE651" s="104"/>
      <c r="SKF651" s="60"/>
      <c r="SKG651" s="61"/>
      <c r="SKH651" s="104"/>
      <c r="SKI651" s="60"/>
      <c r="SKJ651" s="61"/>
      <c r="SKK651" s="104"/>
      <c r="SKL651" s="60"/>
      <c r="SKM651" s="61"/>
      <c r="SKN651" s="104"/>
      <c r="SKO651" s="60"/>
      <c r="SKP651" s="61"/>
      <c r="SKQ651" s="104"/>
      <c r="SKR651" s="60"/>
      <c r="SKS651" s="61"/>
      <c r="SKT651" s="104"/>
      <c r="SKU651" s="60"/>
      <c r="SKV651" s="61"/>
      <c r="SKW651" s="104"/>
      <c r="SKX651" s="60"/>
      <c r="SKY651" s="61"/>
      <c r="SKZ651" s="104"/>
      <c r="SLA651" s="60"/>
      <c r="SLB651" s="61"/>
      <c r="SLC651" s="104"/>
      <c r="SLD651" s="60"/>
      <c r="SLE651" s="61"/>
      <c r="SLF651" s="104"/>
      <c r="SLG651" s="60"/>
      <c r="SLH651" s="61"/>
      <c r="SLI651" s="104"/>
      <c r="SLJ651" s="60"/>
      <c r="SLK651" s="61"/>
      <c r="SLL651" s="104"/>
      <c r="SLM651" s="60"/>
      <c r="SLN651" s="61"/>
      <c r="SLO651" s="104"/>
      <c r="SLP651" s="60"/>
      <c r="SLQ651" s="61"/>
      <c r="SLR651" s="104"/>
      <c r="SLS651" s="60"/>
      <c r="SLT651" s="61"/>
      <c r="SLU651" s="104"/>
      <c r="SLV651" s="60"/>
      <c r="SLW651" s="61"/>
      <c r="SLX651" s="104"/>
      <c r="SLY651" s="60"/>
      <c r="SLZ651" s="61"/>
      <c r="SMA651" s="104"/>
      <c r="SMB651" s="60"/>
      <c r="SMC651" s="61"/>
      <c r="SMD651" s="104"/>
      <c r="SME651" s="60"/>
      <c r="SMF651" s="61"/>
      <c r="SMG651" s="104"/>
      <c r="SMH651" s="60"/>
      <c r="SMI651" s="61"/>
      <c r="SMJ651" s="104"/>
      <c r="SMK651" s="60"/>
      <c r="SML651" s="61"/>
      <c r="SMM651" s="104"/>
      <c r="SMN651" s="60"/>
      <c r="SMO651" s="61"/>
      <c r="SMP651" s="104"/>
      <c r="SMQ651" s="60"/>
      <c r="SMR651" s="61"/>
      <c r="SMS651" s="104"/>
      <c r="SMT651" s="60"/>
      <c r="SMU651" s="61"/>
      <c r="SMV651" s="104"/>
      <c r="SMW651" s="60"/>
      <c r="SMX651" s="61"/>
      <c r="SMY651" s="104"/>
      <c r="SMZ651" s="60"/>
      <c r="SNA651" s="61"/>
      <c r="SNB651" s="104"/>
      <c r="SNC651" s="60"/>
      <c r="SND651" s="61"/>
      <c r="SNE651" s="104"/>
      <c r="SNF651" s="60"/>
      <c r="SNG651" s="61"/>
      <c r="SNH651" s="104"/>
      <c r="SNI651" s="60"/>
      <c r="SNJ651" s="61"/>
      <c r="SNK651" s="104"/>
      <c r="SNL651" s="60"/>
      <c r="SNM651" s="61"/>
      <c r="SNN651" s="104"/>
      <c r="SNO651" s="60"/>
      <c r="SNP651" s="61"/>
      <c r="SNQ651" s="104"/>
      <c r="SNR651" s="60"/>
      <c r="SNS651" s="61"/>
      <c r="SNT651" s="104"/>
      <c r="SNU651" s="60"/>
      <c r="SNV651" s="61"/>
      <c r="SNW651" s="104"/>
      <c r="SNX651" s="60"/>
      <c r="SNY651" s="61"/>
      <c r="SNZ651" s="104"/>
      <c r="SOA651" s="60"/>
      <c r="SOB651" s="61"/>
      <c r="SOC651" s="104"/>
      <c r="SOD651" s="60"/>
      <c r="SOE651" s="61"/>
      <c r="SOF651" s="104"/>
      <c r="SOG651" s="60"/>
      <c r="SOH651" s="61"/>
      <c r="SOI651" s="104"/>
      <c r="SOJ651" s="60"/>
      <c r="SOK651" s="61"/>
      <c r="SOL651" s="104"/>
      <c r="SOM651" s="60"/>
      <c r="SON651" s="61"/>
      <c r="SOO651" s="104"/>
      <c r="SOP651" s="60"/>
      <c r="SOQ651" s="61"/>
      <c r="SOR651" s="104"/>
      <c r="SOS651" s="60"/>
      <c r="SOT651" s="61"/>
      <c r="SOU651" s="104"/>
      <c r="SOV651" s="60"/>
      <c r="SOW651" s="61"/>
      <c r="SOX651" s="104"/>
      <c r="SOY651" s="60"/>
      <c r="SOZ651" s="61"/>
      <c r="SPA651" s="104"/>
      <c r="SPB651" s="60"/>
      <c r="SPC651" s="61"/>
      <c r="SPD651" s="104"/>
      <c r="SPE651" s="60"/>
      <c r="SPF651" s="61"/>
      <c r="SPG651" s="104"/>
      <c r="SPH651" s="60"/>
      <c r="SPI651" s="61"/>
      <c r="SPJ651" s="104"/>
      <c r="SPK651" s="60"/>
      <c r="SPL651" s="61"/>
      <c r="SPM651" s="104"/>
      <c r="SPN651" s="60"/>
      <c r="SPO651" s="61"/>
      <c r="SPP651" s="104"/>
      <c r="SPQ651" s="60"/>
      <c r="SPR651" s="61"/>
      <c r="SPS651" s="104"/>
      <c r="SPT651" s="60"/>
      <c r="SPU651" s="61"/>
      <c r="SPV651" s="104"/>
      <c r="SPW651" s="60"/>
      <c r="SPX651" s="61"/>
      <c r="SPY651" s="104"/>
      <c r="SPZ651" s="60"/>
      <c r="SQA651" s="61"/>
      <c r="SQB651" s="104"/>
      <c r="SQC651" s="60"/>
      <c r="SQD651" s="61"/>
      <c r="SQE651" s="104"/>
      <c r="SQF651" s="60"/>
      <c r="SQG651" s="61"/>
      <c r="SQH651" s="104"/>
      <c r="SQI651" s="60"/>
      <c r="SQJ651" s="61"/>
      <c r="SQK651" s="104"/>
      <c r="SQL651" s="60"/>
      <c r="SQM651" s="61"/>
      <c r="SQN651" s="104"/>
      <c r="SQO651" s="60"/>
      <c r="SQP651" s="61"/>
      <c r="SQQ651" s="104"/>
      <c r="SQR651" s="60"/>
      <c r="SQS651" s="61"/>
      <c r="SQT651" s="104"/>
      <c r="SQU651" s="60"/>
      <c r="SQV651" s="61"/>
      <c r="SQW651" s="104"/>
      <c r="SQX651" s="60"/>
      <c r="SQY651" s="61"/>
      <c r="SQZ651" s="104"/>
      <c r="SRA651" s="60"/>
      <c r="SRB651" s="61"/>
      <c r="SRC651" s="104"/>
      <c r="SRD651" s="60"/>
      <c r="SRE651" s="61"/>
      <c r="SRF651" s="104"/>
      <c r="SRG651" s="60"/>
      <c r="SRH651" s="61"/>
      <c r="SRI651" s="104"/>
      <c r="SRJ651" s="60"/>
      <c r="SRK651" s="61"/>
      <c r="SRL651" s="104"/>
      <c r="SRM651" s="60"/>
      <c r="SRN651" s="61"/>
      <c r="SRO651" s="104"/>
      <c r="SRP651" s="60"/>
      <c r="SRQ651" s="61"/>
      <c r="SRR651" s="104"/>
      <c r="SRS651" s="60"/>
      <c r="SRT651" s="61"/>
      <c r="SRU651" s="104"/>
      <c r="SRV651" s="60"/>
      <c r="SRW651" s="61"/>
      <c r="SRX651" s="104"/>
      <c r="SRY651" s="60"/>
      <c r="SRZ651" s="61"/>
      <c r="SSA651" s="104"/>
      <c r="SSB651" s="60"/>
      <c r="SSC651" s="61"/>
      <c r="SSD651" s="104"/>
      <c r="SSE651" s="60"/>
      <c r="SSF651" s="61"/>
      <c r="SSG651" s="104"/>
      <c r="SSH651" s="60"/>
      <c r="SSI651" s="61"/>
      <c r="SSJ651" s="104"/>
      <c r="SSK651" s="60"/>
      <c r="SSL651" s="61"/>
      <c r="SSM651" s="104"/>
      <c r="SSN651" s="60"/>
      <c r="SSO651" s="61"/>
      <c r="SSP651" s="104"/>
      <c r="SSQ651" s="60"/>
      <c r="SSR651" s="61"/>
      <c r="SSS651" s="104"/>
      <c r="SST651" s="60"/>
      <c r="SSU651" s="61"/>
      <c r="SSV651" s="104"/>
      <c r="SSW651" s="60"/>
      <c r="SSX651" s="61"/>
      <c r="SSY651" s="104"/>
      <c r="SSZ651" s="60"/>
      <c r="STA651" s="61"/>
      <c r="STB651" s="104"/>
      <c r="STC651" s="60"/>
      <c r="STD651" s="61"/>
      <c r="STE651" s="104"/>
      <c r="STF651" s="60"/>
      <c r="STG651" s="61"/>
      <c r="STH651" s="104"/>
      <c r="STI651" s="60"/>
      <c r="STJ651" s="61"/>
      <c r="STK651" s="104"/>
      <c r="STL651" s="60"/>
      <c r="STM651" s="61"/>
      <c r="STN651" s="104"/>
      <c r="STO651" s="60"/>
      <c r="STP651" s="61"/>
      <c r="STQ651" s="104"/>
      <c r="STR651" s="60"/>
      <c r="STS651" s="61"/>
      <c r="STT651" s="104"/>
      <c r="STU651" s="60"/>
      <c r="STV651" s="61"/>
      <c r="STW651" s="104"/>
      <c r="STX651" s="60"/>
      <c r="STY651" s="61"/>
      <c r="STZ651" s="104"/>
      <c r="SUA651" s="60"/>
      <c r="SUB651" s="61"/>
      <c r="SUC651" s="104"/>
      <c r="SUD651" s="60"/>
      <c r="SUE651" s="61"/>
      <c r="SUF651" s="104"/>
      <c r="SUG651" s="60"/>
      <c r="SUH651" s="61"/>
      <c r="SUI651" s="104"/>
      <c r="SUJ651" s="60"/>
      <c r="SUK651" s="61"/>
      <c r="SUL651" s="104"/>
      <c r="SUM651" s="60"/>
      <c r="SUN651" s="61"/>
      <c r="SUO651" s="104"/>
      <c r="SUP651" s="60"/>
      <c r="SUQ651" s="61"/>
      <c r="SUR651" s="104"/>
      <c r="SUS651" s="60"/>
      <c r="SUT651" s="61"/>
      <c r="SUU651" s="104"/>
      <c r="SUV651" s="60"/>
      <c r="SUW651" s="61"/>
      <c r="SUX651" s="104"/>
      <c r="SUY651" s="60"/>
      <c r="SUZ651" s="61"/>
      <c r="SVA651" s="104"/>
      <c r="SVB651" s="60"/>
      <c r="SVC651" s="61"/>
      <c r="SVD651" s="104"/>
      <c r="SVE651" s="60"/>
      <c r="SVF651" s="61"/>
      <c r="SVG651" s="104"/>
      <c r="SVH651" s="60"/>
      <c r="SVI651" s="61"/>
      <c r="SVJ651" s="104"/>
      <c r="SVK651" s="60"/>
      <c r="SVL651" s="61"/>
      <c r="SVM651" s="104"/>
      <c r="SVN651" s="60"/>
      <c r="SVO651" s="61"/>
      <c r="SVP651" s="104"/>
      <c r="SVQ651" s="60"/>
      <c r="SVR651" s="61"/>
      <c r="SVS651" s="104"/>
      <c r="SVT651" s="60"/>
      <c r="SVU651" s="61"/>
      <c r="SVV651" s="104"/>
      <c r="SVW651" s="60"/>
      <c r="SVX651" s="61"/>
      <c r="SVY651" s="104"/>
      <c r="SVZ651" s="60"/>
      <c r="SWA651" s="61"/>
      <c r="SWB651" s="104"/>
      <c r="SWC651" s="60"/>
      <c r="SWD651" s="61"/>
      <c r="SWE651" s="104"/>
      <c r="SWF651" s="60"/>
      <c r="SWG651" s="61"/>
      <c r="SWH651" s="104"/>
      <c r="SWI651" s="60"/>
      <c r="SWJ651" s="61"/>
      <c r="SWK651" s="104"/>
      <c r="SWL651" s="60"/>
      <c r="SWM651" s="61"/>
      <c r="SWN651" s="104"/>
      <c r="SWO651" s="60"/>
      <c r="SWP651" s="61"/>
      <c r="SWQ651" s="104"/>
      <c r="SWR651" s="60"/>
      <c r="SWS651" s="61"/>
      <c r="SWT651" s="104"/>
      <c r="SWU651" s="60"/>
      <c r="SWV651" s="61"/>
      <c r="SWW651" s="104"/>
      <c r="SWX651" s="60"/>
      <c r="SWY651" s="61"/>
      <c r="SWZ651" s="104"/>
      <c r="SXA651" s="60"/>
      <c r="SXB651" s="61"/>
      <c r="SXC651" s="104"/>
      <c r="SXD651" s="60"/>
      <c r="SXE651" s="61"/>
      <c r="SXF651" s="104"/>
      <c r="SXG651" s="60"/>
      <c r="SXH651" s="61"/>
      <c r="SXI651" s="104"/>
      <c r="SXJ651" s="60"/>
      <c r="SXK651" s="61"/>
      <c r="SXL651" s="104"/>
      <c r="SXM651" s="60"/>
      <c r="SXN651" s="61"/>
      <c r="SXO651" s="104"/>
      <c r="SXP651" s="60"/>
      <c r="SXQ651" s="61"/>
      <c r="SXR651" s="104"/>
      <c r="SXS651" s="60"/>
      <c r="SXT651" s="61"/>
      <c r="SXU651" s="104"/>
      <c r="SXV651" s="60"/>
      <c r="SXW651" s="61"/>
      <c r="SXX651" s="104"/>
      <c r="SXY651" s="60"/>
      <c r="SXZ651" s="61"/>
      <c r="SYA651" s="104"/>
      <c r="SYB651" s="60"/>
      <c r="SYC651" s="61"/>
      <c r="SYD651" s="104"/>
      <c r="SYE651" s="60"/>
      <c r="SYF651" s="61"/>
      <c r="SYG651" s="104"/>
      <c r="SYH651" s="60"/>
      <c r="SYI651" s="61"/>
      <c r="SYJ651" s="104"/>
      <c r="SYK651" s="60"/>
      <c r="SYL651" s="61"/>
      <c r="SYM651" s="104"/>
      <c r="SYN651" s="60"/>
      <c r="SYO651" s="61"/>
      <c r="SYP651" s="104"/>
      <c r="SYQ651" s="60"/>
      <c r="SYR651" s="61"/>
      <c r="SYS651" s="104"/>
      <c r="SYT651" s="60"/>
      <c r="SYU651" s="61"/>
      <c r="SYV651" s="104"/>
      <c r="SYW651" s="60"/>
      <c r="SYX651" s="61"/>
      <c r="SYY651" s="104"/>
      <c r="SYZ651" s="60"/>
      <c r="SZA651" s="61"/>
      <c r="SZB651" s="104"/>
      <c r="SZC651" s="60"/>
      <c r="SZD651" s="61"/>
      <c r="SZE651" s="104"/>
      <c r="SZF651" s="60"/>
      <c r="SZG651" s="61"/>
      <c r="SZH651" s="104"/>
      <c r="SZI651" s="60"/>
      <c r="SZJ651" s="61"/>
      <c r="SZK651" s="104"/>
      <c r="SZL651" s="60"/>
      <c r="SZM651" s="61"/>
      <c r="SZN651" s="104"/>
      <c r="SZO651" s="60"/>
      <c r="SZP651" s="61"/>
      <c r="SZQ651" s="104"/>
      <c r="SZR651" s="60"/>
      <c r="SZS651" s="61"/>
      <c r="SZT651" s="104"/>
      <c r="SZU651" s="60"/>
      <c r="SZV651" s="61"/>
      <c r="SZW651" s="104"/>
      <c r="SZX651" s="60"/>
      <c r="SZY651" s="61"/>
      <c r="SZZ651" s="104"/>
      <c r="TAA651" s="60"/>
      <c r="TAB651" s="61"/>
      <c r="TAC651" s="104"/>
      <c r="TAD651" s="60"/>
      <c r="TAE651" s="61"/>
      <c r="TAF651" s="104"/>
      <c r="TAG651" s="60"/>
      <c r="TAH651" s="61"/>
      <c r="TAI651" s="104"/>
      <c r="TAJ651" s="60"/>
      <c r="TAK651" s="61"/>
      <c r="TAL651" s="104"/>
      <c r="TAM651" s="60"/>
      <c r="TAN651" s="61"/>
      <c r="TAO651" s="104"/>
      <c r="TAP651" s="60"/>
      <c r="TAQ651" s="61"/>
      <c r="TAR651" s="104"/>
      <c r="TAS651" s="60"/>
      <c r="TAT651" s="61"/>
      <c r="TAU651" s="104"/>
      <c r="TAV651" s="60"/>
      <c r="TAW651" s="61"/>
      <c r="TAX651" s="104"/>
      <c r="TAY651" s="60"/>
      <c r="TAZ651" s="61"/>
      <c r="TBA651" s="104"/>
      <c r="TBB651" s="60"/>
      <c r="TBC651" s="61"/>
      <c r="TBD651" s="104"/>
      <c r="TBE651" s="60"/>
      <c r="TBF651" s="61"/>
      <c r="TBG651" s="104"/>
      <c r="TBH651" s="60"/>
      <c r="TBI651" s="61"/>
      <c r="TBJ651" s="104"/>
      <c r="TBK651" s="60"/>
      <c r="TBL651" s="61"/>
      <c r="TBM651" s="104"/>
      <c r="TBN651" s="60"/>
      <c r="TBO651" s="61"/>
      <c r="TBP651" s="104"/>
      <c r="TBQ651" s="60"/>
      <c r="TBR651" s="61"/>
      <c r="TBS651" s="104"/>
      <c r="TBT651" s="60"/>
      <c r="TBU651" s="61"/>
      <c r="TBV651" s="104"/>
      <c r="TBW651" s="60"/>
      <c r="TBX651" s="61"/>
      <c r="TBY651" s="104"/>
      <c r="TBZ651" s="60"/>
      <c r="TCA651" s="61"/>
      <c r="TCB651" s="104"/>
      <c r="TCC651" s="60"/>
      <c r="TCD651" s="61"/>
      <c r="TCE651" s="104"/>
      <c r="TCF651" s="60"/>
      <c r="TCG651" s="61"/>
      <c r="TCH651" s="104"/>
      <c r="TCI651" s="60"/>
      <c r="TCJ651" s="61"/>
      <c r="TCK651" s="104"/>
      <c r="TCL651" s="60"/>
      <c r="TCM651" s="61"/>
      <c r="TCN651" s="104"/>
      <c r="TCO651" s="60"/>
      <c r="TCP651" s="61"/>
      <c r="TCQ651" s="104"/>
      <c r="TCR651" s="60"/>
      <c r="TCS651" s="61"/>
      <c r="TCT651" s="104"/>
      <c r="TCU651" s="60"/>
      <c r="TCV651" s="61"/>
      <c r="TCW651" s="104"/>
      <c r="TCX651" s="60"/>
      <c r="TCY651" s="61"/>
      <c r="TCZ651" s="104"/>
      <c r="TDA651" s="60"/>
      <c r="TDB651" s="61"/>
      <c r="TDC651" s="104"/>
      <c r="TDD651" s="60"/>
      <c r="TDE651" s="61"/>
      <c r="TDF651" s="104"/>
      <c r="TDG651" s="60"/>
      <c r="TDH651" s="61"/>
      <c r="TDI651" s="104"/>
      <c r="TDJ651" s="60"/>
      <c r="TDK651" s="61"/>
      <c r="TDL651" s="104"/>
      <c r="TDM651" s="60"/>
      <c r="TDN651" s="61"/>
      <c r="TDO651" s="104"/>
      <c r="TDP651" s="60"/>
      <c r="TDQ651" s="61"/>
      <c r="TDR651" s="104"/>
      <c r="TDS651" s="60"/>
      <c r="TDT651" s="61"/>
      <c r="TDU651" s="104"/>
      <c r="TDV651" s="60"/>
      <c r="TDW651" s="61"/>
      <c r="TDX651" s="104"/>
      <c r="TDY651" s="60"/>
      <c r="TDZ651" s="61"/>
      <c r="TEA651" s="104"/>
      <c r="TEB651" s="60"/>
      <c r="TEC651" s="61"/>
      <c r="TED651" s="104"/>
      <c r="TEE651" s="60"/>
      <c r="TEF651" s="61"/>
      <c r="TEG651" s="104"/>
      <c r="TEH651" s="60"/>
      <c r="TEI651" s="61"/>
      <c r="TEJ651" s="104"/>
      <c r="TEK651" s="60"/>
      <c r="TEL651" s="61"/>
      <c r="TEM651" s="104"/>
      <c r="TEN651" s="60"/>
      <c r="TEO651" s="61"/>
      <c r="TEP651" s="104"/>
      <c r="TEQ651" s="60"/>
      <c r="TER651" s="61"/>
      <c r="TES651" s="104"/>
      <c r="TET651" s="60"/>
      <c r="TEU651" s="61"/>
      <c r="TEV651" s="104"/>
      <c r="TEW651" s="60"/>
      <c r="TEX651" s="61"/>
      <c r="TEY651" s="104"/>
      <c r="TEZ651" s="60"/>
      <c r="TFA651" s="61"/>
      <c r="TFB651" s="104"/>
      <c r="TFC651" s="60"/>
      <c r="TFD651" s="61"/>
      <c r="TFE651" s="104"/>
      <c r="TFF651" s="60"/>
      <c r="TFG651" s="61"/>
      <c r="TFH651" s="104"/>
      <c r="TFI651" s="60"/>
      <c r="TFJ651" s="61"/>
      <c r="TFK651" s="104"/>
      <c r="TFL651" s="60"/>
      <c r="TFM651" s="61"/>
      <c r="TFN651" s="104"/>
      <c r="TFO651" s="60"/>
      <c r="TFP651" s="61"/>
      <c r="TFQ651" s="104"/>
      <c r="TFR651" s="60"/>
      <c r="TFS651" s="61"/>
      <c r="TFT651" s="104"/>
      <c r="TFU651" s="60"/>
      <c r="TFV651" s="61"/>
      <c r="TFW651" s="104"/>
      <c r="TFX651" s="60"/>
      <c r="TFY651" s="61"/>
      <c r="TFZ651" s="104"/>
      <c r="TGA651" s="60"/>
      <c r="TGB651" s="61"/>
      <c r="TGC651" s="104"/>
      <c r="TGD651" s="60"/>
      <c r="TGE651" s="61"/>
      <c r="TGF651" s="104"/>
      <c r="TGG651" s="60"/>
      <c r="TGH651" s="61"/>
      <c r="TGI651" s="104"/>
      <c r="TGJ651" s="60"/>
      <c r="TGK651" s="61"/>
      <c r="TGL651" s="104"/>
      <c r="TGM651" s="60"/>
      <c r="TGN651" s="61"/>
      <c r="TGO651" s="104"/>
      <c r="TGP651" s="60"/>
      <c r="TGQ651" s="61"/>
      <c r="TGR651" s="104"/>
      <c r="TGS651" s="60"/>
      <c r="TGT651" s="61"/>
      <c r="TGU651" s="104"/>
      <c r="TGV651" s="60"/>
      <c r="TGW651" s="61"/>
      <c r="TGX651" s="104"/>
      <c r="TGY651" s="60"/>
      <c r="TGZ651" s="61"/>
      <c r="THA651" s="104"/>
      <c r="THB651" s="60"/>
      <c r="THC651" s="61"/>
      <c r="THD651" s="104"/>
      <c r="THE651" s="60"/>
      <c r="THF651" s="61"/>
      <c r="THG651" s="104"/>
      <c r="THH651" s="60"/>
      <c r="THI651" s="61"/>
      <c r="THJ651" s="104"/>
      <c r="THK651" s="60"/>
      <c r="THL651" s="61"/>
      <c r="THM651" s="104"/>
      <c r="THN651" s="60"/>
      <c r="THO651" s="61"/>
      <c r="THP651" s="104"/>
      <c r="THQ651" s="60"/>
      <c r="THR651" s="61"/>
      <c r="THS651" s="104"/>
      <c r="THT651" s="60"/>
      <c r="THU651" s="61"/>
      <c r="THV651" s="104"/>
      <c r="THW651" s="60"/>
      <c r="THX651" s="61"/>
      <c r="THY651" s="104"/>
      <c r="THZ651" s="60"/>
      <c r="TIA651" s="61"/>
      <c r="TIB651" s="104"/>
      <c r="TIC651" s="60"/>
      <c r="TID651" s="61"/>
      <c r="TIE651" s="104"/>
      <c r="TIF651" s="60"/>
      <c r="TIG651" s="61"/>
      <c r="TIH651" s="104"/>
      <c r="TII651" s="60"/>
      <c r="TIJ651" s="61"/>
      <c r="TIK651" s="104"/>
      <c r="TIL651" s="60"/>
      <c r="TIM651" s="61"/>
      <c r="TIN651" s="104"/>
      <c r="TIO651" s="60"/>
      <c r="TIP651" s="61"/>
      <c r="TIQ651" s="104"/>
      <c r="TIR651" s="60"/>
      <c r="TIS651" s="61"/>
      <c r="TIT651" s="104"/>
      <c r="TIU651" s="60"/>
      <c r="TIV651" s="61"/>
      <c r="TIW651" s="104"/>
      <c r="TIX651" s="60"/>
      <c r="TIY651" s="61"/>
      <c r="TIZ651" s="104"/>
      <c r="TJA651" s="60"/>
      <c r="TJB651" s="61"/>
      <c r="TJC651" s="104"/>
      <c r="TJD651" s="60"/>
      <c r="TJE651" s="61"/>
      <c r="TJF651" s="104"/>
      <c r="TJG651" s="60"/>
      <c r="TJH651" s="61"/>
      <c r="TJI651" s="104"/>
      <c r="TJJ651" s="60"/>
      <c r="TJK651" s="61"/>
      <c r="TJL651" s="104"/>
      <c r="TJM651" s="60"/>
      <c r="TJN651" s="61"/>
      <c r="TJO651" s="104"/>
      <c r="TJP651" s="60"/>
      <c r="TJQ651" s="61"/>
      <c r="TJR651" s="104"/>
      <c r="TJS651" s="60"/>
      <c r="TJT651" s="61"/>
      <c r="TJU651" s="104"/>
      <c r="TJV651" s="60"/>
      <c r="TJW651" s="61"/>
      <c r="TJX651" s="104"/>
      <c r="TJY651" s="60"/>
      <c r="TJZ651" s="61"/>
      <c r="TKA651" s="104"/>
      <c r="TKB651" s="60"/>
      <c r="TKC651" s="61"/>
      <c r="TKD651" s="104"/>
      <c r="TKE651" s="60"/>
      <c r="TKF651" s="61"/>
      <c r="TKG651" s="104"/>
      <c r="TKH651" s="60"/>
      <c r="TKI651" s="61"/>
      <c r="TKJ651" s="104"/>
      <c r="TKK651" s="60"/>
      <c r="TKL651" s="61"/>
      <c r="TKM651" s="104"/>
      <c r="TKN651" s="60"/>
      <c r="TKO651" s="61"/>
      <c r="TKP651" s="104"/>
      <c r="TKQ651" s="60"/>
      <c r="TKR651" s="61"/>
      <c r="TKS651" s="104"/>
      <c r="TKT651" s="60"/>
      <c r="TKU651" s="61"/>
      <c r="TKV651" s="104"/>
      <c r="TKW651" s="60"/>
      <c r="TKX651" s="61"/>
      <c r="TKY651" s="104"/>
      <c r="TKZ651" s="60"/>
      <c r="TLA651" s="61"/>
      <c r="TLB651" s="104"/>
      <c r="TLC651" s="60"/>
      <c r="TLD651" s="61"/>
      <c r="TLE651" s="104"/>
      <c r="TLF651" s="60"/>
      <c r="TLG651" s="61"/>
      <c r="TLH651" s="104"/>
      <c r="TLI651" s="60"/>
      <c r="TLJ651" s="61"/>
      <c r="TLK651" s="104"/>
      <c r="TLL651" s="60"/>
      <c r="TLM651" s="61"/>
      <c r="TLN651" s="104"/>
      <c r="TLO651" s="60"/>
      <c r="TLP651" s="61"/>
      <c r="TLQ651" s="104"/>
      <c r="TLR651" s="60"/>
      <c r="TLS651" s="61"/>
      <c r="TLT651" s="104"/>
      <c r="TLU651" s="60"/>
      <c r="TLV651" s="61"/>
      <c r="TLW651" s="104"/>
      <c r="TLX651" s="60"/>
      <c r="TLY651" s="61"/>
      <c r="TLZ651" s="104"/>
      <c r="TMA651" s="60"/>
      <c r="TMB651" s="61"/>
      <c r="TMC651" s="104"/>
      <c r="TMD651" s="60"/>
      <c r="TME651" s="61"/>
      <c r="TMF651" s="104"/>
      <c r="TMG651" s="60"/>
      <c r="TMH651" s="61"/>
      <c r="TMI651" s="104"/>
      <c r="TMJ651" s="60"/>
      <c r="TMK651" s="61"/>
      <c r="TML651" s="104"/>
      <c r="TMM651" s="60"/>
      <c r="TMN651" s="61"/>
      <c r="TMO651" s="104"/>
      <c r="TMP651" s="60"/>
      <c r="TMQ651" s="61"/>
      <c r="TMR651" s="104"/>
      <c r="TMS651" s="60"/>
      <c r="TMT651" s="61"/>
      <c r="TMU651" s="104"/>
      <c r="TMV651" s="60"/>
      <c r="TMW651" s="61"/>
      <c r="TMX651" s="104"/>
      <c r="TMY651" s="60"/>
      <c r="TMZ651" s="61"/>
      <c r="TNA651" s="104"/>
      <c r="TNB651" s="60"/>
      <c r="TNC651" s="61"/>
      <c r="TND651" s="104"/>
      <c r="TNE651" s="60"/>
      <c r="TNF651" s="61"/>
      <c r="TNG651" s="104"/>
      <c r="TNH651" s="60"/>
      <c r="TNI651" s="61"/>
      <c r="TNJ651" s="104"/>
      <c r="TNK651" s="60"/>
      <c r="TNL651" s="61"/>
      <c r="TNM651" s="104"/>
      <c r="TNN651" s="60"/>
      <c r="TNO651" s="61"/>
      <c r="TNP651" s="104"/>
      <c r="TNQ651" s="60"/>
      <c r="TNR651" s="61"/>
      <c r="TNS651" s="104"/>
      <c r="TNT651" s="60"/>
      <c r="TNU651" s="61"/>
      <c r="TNV651" s="104"/>
      <c r="TNW651" s="60"/>
      <c r="TNX651" s="61"/>
      <c r="TNY651" s="104"/>
      <c r="TNZ651" s="60"/>
      <c r="TOA651" s="61"/>
      <c r="TOB651" s="104"/>
      <c r="TOC651" s="60"/>
      <c r="TOD651" s="61"/>
      <c r="TOE651" s="104"/>
      <c r="TOF651" s="60"/>
      <c r="TOG651" s="61"/>
      <c r="TOH651" s="104"/>
      <c r="TOI651" s="60"/>
      <c r="TOJ651" s="61"/>
      <c r="TOK651" s="104"/>
      <c r="TOL651" s="60"/>
      <c r="TOM651" s="61"/>
      <c r="TON651" s="104"/>
      <c r="TOO651" s="60"/>
      <c r="TOP651" s="61"/>
      <c r="TOQ651" s="104"/>
      <c r="TOR651" s="60"/>
      <c r="TOS651" s="61"/>
      <c r="TOT651" s="104"/>
      <c r="TOU651" s="60"/>
      <c r="TOV651" s="61"/>
      <c r="TOW651" s="104"/>
      <c r="TOX651" s="60"/>
      <c r="TOY651" s="61"/>
      <c r="TOZ651" s="104"/>
      <c r="TPA651" s="60"/>
      <c r="TPB651" s="61"/>
      <c r="TPC651" s="104"/>
      <c r="TPD651" s="60"/>
      <c r="TPE651" s="61"/>
      <c r="TPF651" s="104"/>
      <c r="TPG651" s="60"/>
      <c r="TPH651" s="61"/>
      <c r="TPI651" s="104"/>
      <c r="TPJ651" s="60"/>
      <c r="TPK651" s="61"/>
      <c r="TPL651" s="104"/>
      <c r="TPM651" s="60"/>
      <c r="TPN651" s="61"/>
      <c r="TPO651" s="104"/>
      <c r="TPP651" s="60"/>
      <c r="TPQ651" s="61"/>
      <c r="TPR651" s="104"/>
      <c r="TPS651" s="60"/>
      <c r="TPT651" s="61"/>
      <c r="TPU651" s="104"/>
      <c r="TPV651" s="60"/>
      <c r="TPW651" s="61"/>
      <c r="TPX651" s="104"/>
      <c r="TPY651" s="60"/>
      <c r="TPZ651" s="61"/>
      <c r="TQA651" s="104"/>
      <c r="TQB651" s="60"/>
      <c r="TQC651" s="61"/>
      <c r="TQD651" s="104"/>
      <c r="TQE651" s="60"/>
      <c r="TQF651" s="61"/>
      <c r="TQG651" s="104"/>
      <c r="TQH651" s="60"/>
      <c r="TQI651" s="61"/>
      <c r="TQJ651" s="104"/>
      <c r="TQK651" s="60"/>
      <c r="TQL651" s="61"/>
      <c r="TQM651" s="104"/>
      <c r="TQN651" s="60"/>
      <c r="TQO651" s="61"/>
      <c r="TQP651" s="104"/>
      <c r="TQQ651" s="60"/>
      <c r="TQR651" s="61"/>
      <c r="TQS651" s="104"/>
      <c r="TQT651" s="60"/>
      <c r="TQU651" s="61"/>
      <c r="TQV651" s="104"/>
      <c r="TQW651" s="60"/>
      <c r="TQX651" s="61"/>
      <c r="TQY651" s="104"/>
      <c r="TQZ651" s="60"/>
      <c r="TRA651" s="61"/>
      <c r="TRB651" s="104"/>
      <c r="TRC651" s="60"/>
      <c r="TRD651" s="61"/>
      <c r="TRE651" s="104"/>
      <c r="TRF651" s="60"/>
      <c r="TRG651" s="61"/>
      <c r="TRH651" s="104"/>
      <c r="TRI651" s="60"/>
      <c r="TRJ651" s="61"/>
      <c r="TRK651" s="104"/>
      <c r="TRL651" s="60"/>
      <c r="TRM651" s="61"/>
      <c r="TRN651" s="104"/>
      <c r="TRO651" s="60"/>
      <c r="TRP651" s="61"/>
      <c r="TRQ651" s="104"/>
      <c r="TRR651" s="60"/>
      <c r="TRS651" s="61"/>
      <c r="TRT651" s="104"/>
      <c r="TRU651" s="60"/>
      <c r="TRV651" s="61"/>
      <c r="TRW651" s="104"/>
      <c r="TRX651" s="60"/>
      <c r="TRY651" s="61"/>
      <c r="TRZ651" s="104"/>
      <c r="TSA651" s="60"/>
      <c r="TSB651" s="61"/>
      <c r="TSC651" s="104"/>
      <c r="TSD651" s="60"/>
      <c r="TSE651" s="61"/>
      <c r="TSF651" s="104"/>
      <c r="TSG651" s="60"/>
      <c r="TSH651" s="61"/>
      <c r="TSI651" s="104"/>
      <c r="TSJ651" s="60"/>
      <c r="TSK651" s="61"/>
      <c r="TSL651" s="104"/>
      <c r="TSM651" s="60"/>
      <c r="TSN651" s="61"/>
      <c r="TSO651" s="104"/>
      <c r="TSP651" s="60"/>
      <c r="TSQ651" s="61"/>
      <c r="TSR651" s="104"/>
      <c r="TSS651" s="60"/>
      <c r="TST651" s="61"/>
      <c r="TSU651" s="104"/>
      <c r="TSV651" s="60"/>
      <c r="TSW651" s="61"/>
      <c r="TSX651" s="104"/>
      <c r="TSY651" s="60"/>
      <c r="TSZ651" s="61"/>
      <c r="TTA651" s="104"/>
      <c r="TTB651" s="60"/>
      <c r="TTC651" s="61"/>
      <c r="TTD651" s="104"/>
      <c r="TTE651" s="60"/>
      <c r="TTF651" s="61"/>
      <c r="TTG651" s="104"/>
      <c r="TTH651" s="60"/>
      <c r="TTI651" s="61"/>
      <c r="TTJ651" s="104"/>
      <c r="TTK651" s="60"/>
      <c r="TTL651" s="61"/>
      <c r="TTM651" s="104"/>
      <c r="TTN651" s="60"/>
      <c r="TTO651" s="61"/>
      <c r="TTP651" s="104"/>
      <c r="TTQ651" s="60"/>
      <c r="TTR651" s="61"/>
      <c r="TTS651" s="104"/>
      <c r="TTT651" s="60"/>
      <c r="TTU651" s="61"/>
      <c r="TTV651" s="104"/>
      <c r="TTW651" s="60"/>
      <c r="TTX651" s="61"/>
      <c r="TTY651" s="104"/>
      <c r="TTZ651" s="60"/>
      <c r="TUA651" s="61"/>
      <c r="TUB651" s="104"/>
      <c r="TUC651" s="60"/>
      <c r="TUD651" s="61"/>
      <c r="TUE651" s="104"/>
      <c r="TUF651" s="60"/>
      <c r="TUG651" s="61"/>
      <c r="TUH651" s="104"/>
      <c r="TUI651" s="60"/>
      <c r="TUJ651" s="61"/>
      <c r="TUK651" s="104"/>
      <c r="TUL651" s="60"/>
      <c r="TUM651" s="61"/>
      <c r="TUN651" s="104"/>
      <c r="TUO651" s="60"/>
      <c r="TUP651" s="61"/>
      <c r="TUQ651" s="104"/>
      <c r="TUR651" s="60"/>
      <c r="TUS651" s="61"/>
      <c r="TUT651" s="104"/>
      <c r="TUU651" s="60"/>
      <c r="TUV651" s="61"/>
      <c r="TUW651" s="104"/>
      <c r="TUX651" s="60"/>
      <c r="TUY651" s="61"/>
      <c r="TUZ651" s="104"/>
      <c r="TVA651" s="60"/>
      <c r="TVB651" s="61"/>
      <c r="TVC651" s="104"/>
      <c r="TVD651" s="60"/>
      <c r="TVE651" s="61"/>
      <c r="TVF651" s="104"/>
      <c r="TVG651" s="60"/>
      <c r="TVH651" s="61"/>
      <c r="TVI651" s="104"/>
      <c r="TVJ651" s="60"/>
      <c r="TVK651" s="61"/>
      <c r="TVL651" s="104"/>
      <c r="TVM651" s="60"/>
      <c r="TVN651" s="61"/>
      <c r="TVO651" s="104"/>
      <c r="TVP651" s="60"/>
      <c r="TVQ651" s="61"/>
      <c r="TVR651" s="104"/>
      <c r="TVS651" s="60"/>
      <c r="TVT651" s="61"/>
      <c r="TVU651" s="104"/>
      <c r="TVV651" s="60"/>
      <c r="TVW651" s="61"/>
      <c r="TVX651" s="104"/>
      <c r="TVY651" s="60"/>
      <c r="TVZ651" s="61"/>
      <c r="TWA651" s="104"/>
      <c r="TWB651" s="60"/>
      <c r="TWC651" s="61"/>
      <c r="TWD651" s="104"/>
      <c r="TWE651" s="60"/>
      <c r="TWF651" s="61"/>
      <c r="TWG651" s="104"/>
      <c r="TWH651" s="60"/>
      <c r="TWI651" s="61"/>
      <c r="TWJ651" s="104"/>
      <c r="TWK651" s="60"/>
      <c r="TWL651" s="61"/>
      <c r="TWM651" s="104"/>
      <c r="TWN651" s="60"/>
      <c r="TWO651" s="61"/>
      <c r="TWP651" s="104"/>
      <c r="TWQ651" s="60"/>
      <c r="TWR651" s="61"/>
      <c r="TWS651" s="104"/>
      <c r="TWT651" s="60"/>
      <c r="TWU651" s="61"/>
      <c r="TWV651" s="104"/>
      <c r="TWW651" s="60"/>
      <c r="TWX651" s="61"/>
      <c r="TWY651" s="104"/>
      <c r="TWZ651" s="60"/>
      <c r="TXA651" s="61"/>
      <c r="TXB651" s="104"/>
      <c r="TXC651" s="60"/>
      <c r="TXD651" s="61"/>
      <c r="TXE651" s="104"/>
      <c r="TXF651" s="60"/>
      <c r="TXG651" s="61"/>
      <c r="TXH651" s="104"/>
      <c r="TXI651" s="60"/>
      <c r="TXJ651" s="61"/>
      <c r="TXK651" s="104"/>
      <c r="TXL651" s="60"/>
      <c r="TXM651" s="61"/>
      <c r="TXN651" s="104"/>
      <c r="TXO651" s="60"/>
      <c r="TXP651" s="61"/>
      <c r="TXQ651" s="104"/>
      <c r="TXR651" s="60"/>
      <c r="TXS651" s="61"/>
      <c r="TXT651" s="104"/>
      <c r="TXU651" s="60"/>
      <c r="TXV651" s="61"/>
      <c r="TXW651" s="104"/>
      <c r="TXX651" s="60"/>
      <c r="TXY651" s="61"/>
      <c r="TXZ651" s="104"/>
      <c r="TYA651" s="60"/>
      <c r="TYB651" s="61"/>
      <c r="TYC651" s="104"/>
      <c r="TYD651" s="60"/>
      <c r="TYE651" s="61"/>
      <c r="TYF651" s="104"/>
      <c r="TYG651" s="60"/>
      <c r="TYH651" s="61"/>
      <c r="TYI651" s="104"/>
      <c r="TYJ651" s="60"/>
      <c r="TYK651" s="61"/>
      <c r="TYL651" s="104"/>
      <c r="TYM651" s="60"/>
      <c r="TYN651" s="61"/>
      <c r="TYO651" s="104"/>
      <c r="TYP651" s="60"/>
      <c r="TYQ651" s="61"/>
      <c r="TYR651" s="104"/>
      <c r="TYS651" s="60"/>
      <c r="TYT651" s="61"/>
      <c r="TYU651" s="104"/>
      <c r="TYV651" s="60"/>
      <c r="TYW651" s="61"/>
      <c r="TYX651" s="104"/>
      <c r="TYY651" s="60"/>
      <c r="TYZ651" s="61"/>
      <c r="TZA651" s="104"/>
      <c r="TZB651" s="60"/>
      <c r="TZC651" s="61"/>
      <c r="TZD651" s="104"/>
      <c r="TZE651" s="60"/>
      <c r="TZF651" s="61"/>
      <c r="TZG651" s="104"/>
      <c r="TZH651" s="60"/>
      <c r="TZI651" s="61"/>
      <c r="TZJ651" s="104"/>
      <c r="TZK651" s="60"/>
      <c r="TZL651" s="61"/>
      <c r="TZM651" s="104"/>
      <c r="TZN651" s="60"/>
      <c r="TZO651" s="61"/>
      <c r="TZP651" s="104"/>
      <c r="TZQ651" s="60"/>
      <c r="TZR651" s="61"/>
      <c r="TZS651" s="104"/>
      <c r="TZT651" s="60"/>
      <c r="TZU651" s="61"/>
      <c r="TZV651" s="104"/>
      <c r="TZW651" s="60"/>
      <c r="TZX651" s="61"/>
      <c r="TZY651" s="104"/>
      <c r="TZZ651" s="60"/>
      <c r="UAA651" s="61"/>
      <c r="UAB651" s="104"/>
      <c r="UAC651" s="60"/>
      <c r="UAD651" s="61"/>
      <c r="UAE651" s="104"/>
      <c r="UAF651" s="60"/>
      <c r="UAG651" s="61"/>
      <c r="UAH651" s="104"/>
      <c r="UAI651" s="60"/>
      <c r="UAJ651" s="61"/>
      <c r="UAK651" s="104"/>
      <c r="UAL651" s="60"/>
      <c r="UAM651" s="61"/>
      <c r="UAN651" s="104"/>
      <c r="UAO651" s="60"/>
      <c r="UAP651" s="61"/>
      <c r="UAQ651" s="104"/>
      <c r="UAR651" s="60"/>
      <c r="UAS651" s="61"/>
      <c r="UAT651" s="104"/>
      <c r="UAU651" s="60"/>
      <c r="UAV651" s="61"/>
      <c r="UAW651" s="104"/>
      <c r="UAX651" s="60"/>
      <c r="UAY651" s="61"/>
      <c r="UAZ651" s="104"/>
      <c r="UBA651" s="60"/>
      <c r="UBB651" s="61"/>
      <c r="UBC651" s="104"/>
      <c r="UBD651" s="60"/>
      <c r="UBE651" s="61"/>
      <c r="UBF651" s="104"/>
      <c r="UBG651" s="60"/>
      <c r="UBH651" s="61"/>
      <c r="UBI651" s="104"/>
      <c r="UBJ651" s="60"/>
      <c r="UBK651" s="61"/>
      <c r="UBL651" s="104"/>
      <c r="UBM651" s="60"/>
      <c r="UBN651" s="61"/>
      <c r="UBO651" s="104"/>
      <c r="UBP651" s="60"/>
      <c r="UBQ651" s="61"/>
      <c r="UBR651" s="104"/>
      <c r="UBS651" s="60"/>
      <c r="UBT651" s="61"/>
      <c r="UBU651" s="104"/>
      <c r="UBV651" s="60"/>
      <c r="UBW651" s="61"/>
      <c r="UBX651" s="104"/>
      <c r="UBY651" s="60"/>
      <c r="UBZ651" s="61"/>
      <c r="UCA651" s="104"/>
      <c r="UCB651" s="60"/>
      <c r="UCC651" s="61"/>
      <c r="UCD651" s="104"/>
      <c r="UCE651" s="60"/>
      <c r="UCF651" s="61"/>
      <c r="UCG651" s="104"/>
      <c r="UCH651" s="60"/>
      <c r="UCI651" s="61"/>
      <c r="UCJ651" s="104"/>
      <c r="UCK651" s="60"/>
      <c r="UCL651" s="61"/>
      <c r="UCM651" s="104"/>
      <c r="UCN651" s="60"/>
      <c r="UCO651" s="61"/>
      <c r="UCP651" s="104"/>
      <c r="UCQ651" s="60"/>
      <c r="UCR651" s="61"/>
      <c r="UCS651" s="104"/>
      <c r="UCT651" s="60"/>
      <c r="UCU651" s="61"/>
      <c r="UCV651" s="104"/>
      <c r="UCW651" s="60"/>
      <c r="UCX651" s="61"/>
      <c r="UCY651" s="104"/>
      <c r="UCZ651" s="60"/>
      <c r="UDA651" s="61"/>
      <c r="UDB651" s="104"/>
      <c r="UDC651" s="60"/>
      <c r="UDD651" s="61"/>
      <c r="UDE651" s="104"/>
      <c r="UDF651" s="60"/>
      <c r="UDG651" s="61"/>
      <c r="UDH651" s="104"/>
      <c r="UDI651" s="60"/>
      <c r="UDJ651" s="61"/>
      <c r="UDK651" s="104"/>
      <c r="UDL651" s="60"/>
      <c r="UDM651" s="61"/>
      <c r="UDN651" s="104"/>
      <c r="UDO651" s="60"/>
      <c r="UDP651" s="61"/>
      <c r="UDQ651" s="104"/>
      <c r="UDR651" s="60"/>
      <c r="UDS651" s="61"/>
      <c r="UDT651" s="104"/>
      <c r="UDU651" s="60"/>
      <c r="UDV651" s="61"/>
      <c r="UDW651" s="104"/>
      <c r="UDX651" s="60"/>
      <c r="UDY651" s="61"/>
      <c r="UDZ651" s="104"/>
      <c r="UEA651" s="60"/>
      <c r="UEB651" s="61"/>
      <c r="UEC651" s="104"/>
      <c r="UED651" s="60"/>
      <c r="UEE651" s="61"/>
      <c r="UEF651" s="104"/>
      <c r="UEG651" s="60"/>
      <c r="UEH651" s="61"/>
      <c r="UEI651" s="104"/>
      <c r="UEJ651" s="60"/>
      <c r="UEK651" s="61"/>
      <c r="UEL651" s="104"/>
      <c r="UEM651" s="60"/>
      <c r="UEN651" s="61"/>
      <c r="UEO651" s="104"/>
      <c r="UEP651" s="60"/>
      <c r="UEQ651" s="61"/>
      <c r="UER651" s="104"/>
      <c r="UES651" s="60"/>
      <c r="UET651" s="61"/>
      <c r="UEU651" s="104"/>
      <c r="UEV651" s="60"/>
      <c r="UEW651" s="61"/>
      <c r="UEX651" s="104"/>
      <c r="UEY651" s="60"/>
      <c r="UEZ651" s="61"/>
      <c r="UFA651" s="104"/>
      <c r="UFB651" s="60"/>
      <c r="UFC651" s="61"/>
      <c r="UFD651" s="104"/>
      <c r="UFE651" s="60"/>
      <c r="UFF651" s="61"/>
      <c r="UFG651" s="104"/>
      <c r="UFH651" s="60"/>
      <c r="UFI651" s="61"/>
      <c r="UFJ651" s="104"/>
      <c r="UFK651" s="60"/>
      <c r="UFL651" s="61"/>
      <c r="UFM651" s="104"/>
      <c r="UFN651" s="60"/>
      <c r="UFO651" s="61"/>
      <c r="UFP651" s="104"/>
      <c r="UFQ651" s="60"/>
      <c r="UFR651" s="61"/>
      <c r="UFS651" s="104"/>
      <c r="UFT651" s="60"/>
      <c r="UFU651" s="61"/>
      <c r="UFV651" s="104"/>
      <c r="UFW651" s="60"/>
      <c r="UFX651" s="61"/>
      <c r="UFY651" s="104"/>
      <c r="UFZ651" s="60"/>
      <c r="UGA651" s="61"/>
      <c r="UGB651" s="104"/>
      <c r="UGC651" s="60"/>
      <c r="UGD651" s="61"/>
      <c r="UGE651" s="104"/>
      <c r="UGF651" s="60"/>
      <c r="UGG651" s="61"/>
      <c r="UGH651" s="104"/>
      <c r="UGI651" s="60"/>
      <c r="UGJ651" s="61"/>
      <c r="UGK651" s="104"/>
      <c r="UGL651" s="60"/>
      <c r="UGM651" s="61"/>
      <c r="UGN651" s="104"/>
      <c r="UGO651" s="60"/>
      <c r="UGP651" s="61"/>
      <c r="UGQ651" s="104"/>
      <c r="UGR651" s="60"/>
      <c r="UGS651" s="61"/>
      <c r="UGT651" s="104"/>
      <c r="UGU651" s="60"/>
      <c r="UGV651" s="61"/>
      <c r="UGW651" s="104"/>
      <c r="UGX651" s="60"/>
      <c r="UGY651" s="61"/>
      <c r="UGZ651" s="104"/>
      <c r="UHA651" s="60"/>
      <c r="UHB651" s="61"/>
      <c r="UHC651" s="104"/>
      <c r="UHD651" s="60"/>
      <c r="UHE651" s="61"/>
      <c r="UHF651" s="104"/>
      <c r="UHG651" s="60"/>
      <c r="UHH651" s="61"/>
      <c r="UHI651" s="104"/>
      <c r="UHJ651" s="60"/>
      <c r="UHK651" s="61"/>
      <c r="UHL651" s="104"/>
      <c r="UHM651" s="60"/>
      <c r="UHN651" s="61"/>
      <c r="UHO651" s="104"/>
      <c r="UHP651" s="60"/>
      <c r="UHQ651" s="61"/>
      <c r="UHR651" s="104"/>
      <c r="UHS651" s="60"/>
      <c r="UHT651" s="61"/>
      <c r="UHU651" s="104"/>
      <c r="UHV651" s="60"/>
      <c r="UHW651" s="61"/>
      <c r="UHX651" s="104"/>
      <c r="UHY651" s="60"/>
      <c r="UHZ651" s="61"/>
      <c r="UIA651" s="104"/>
      <c r="UIB651" s="60"/>
      <c r="UIC651" s="61"/>
      <c r="UID651" s="104"/>
      <c r="UIE651" s="60"/>
      <c r="UIF651" s="61"/>
      <c r="UIG651" s="104"/>
      <c r="UIH651" s="60"/>
      <c r="UII651" s="61"/>
      <c r="UIJ651" s="104"/>
      <c r="UIK651" s="60"/>
      <c r="UIL651" s="61"/>
      <c r="UIM651" s="104"/>
      <c r="UIN651" s="60"/>
      <c r="UIO651" s="61"/>
      <c r="UIP651" s="104"/>
      <c r="UIQ651" s="60"/>
      <c r="UIR651" s="61"/>
      <c r="UIS651" s="104"/>
      <c r="UIT651" s="60"/>
      <c r="UIU651" s="61"/>
      <c r="UIV651" s="104"/>
      <c r="UIW651" s="60"/>
      <c r="UIX651" s="61"/>
      <c r="UIY651" s="104"/>
      <c r="UIZ651" s="60"/>
      <c r="UJA651" s="61"/>
      <c r="UJB651" s="104"/>
      <c r="UJC651" s="60"/>
      <c r="UJD651" s="61"/>
      <c r="UJE651" s="104"/>
      <c r="UJF651" s="60"/>
      <c r="UJG651" s="61"/>
      <c r="UJH651" s="104"/>
      <c r="UJI651" s="60"/>
      <c r="UJJ651" s="61"/>
      <c r="UJK651" s="104"/>
      <c r="UJL651" s="60"/>
      <c r="UJM651" s="61"/>
      <c r="UJN651" s="104"/>
      <c r="UJO651" s="60"/>
      <c r="UJP651" s="61"/>
      <c r="UJQ651" s="104"/>
      <c r="UJR651" s="60"/>
      <c r="UJS651" s="61"/>
      <c r="UJT651" s="104"/>
      <c r="UJU651" s="60"/>
      <c r="UJV651" s="61"/>
      <c r="UJW651" s="104"/>
      <c r="UJX651" s="60"/>
      <c r="UJY651" s="61"/>
      <c r="UJZ651" s="104"/>
      <c r="UKA651" s="60"/>
      <c r="UKB651" s="61"/>
      <c r="UKC651" s="104"/>
      <c r="UKD651" s="60"/>
      <c r="UKE651" s="61"/>
      <c r="UKF651" s="104"/>
      <c r="UKG651" s="60"/>
      <c r="UKH651" s="61"/>
      <c r="UKI651" s="104"/>
      <c r="UKJ651" s="60"/>
      <c r="UKK651" s="61"/>
      <c r="UKL651" s="104"/>
      <c r="UKM651" s="60"/>
      <c r="UKN651" s="61"/>
      <c r="UKO651" s="104"/>
      <c r="UKP651" s="60"/>
      <c r="UKQ651" s="61"/>
      <c r="UKR651" s="104"/>
      <c r="UKS651" s="60"/>
      <c r="UKT651" s="61"/>
      <c r="UKU651" s="104"/>
      <c r="UKV651" s="60"/>
      <c r="UKW651" s="61"/>
      <c r="UKX651" s="104"/>
      <c r="UKY651" s="60"/>
      <c r="UKZ651" s="61"/>
      <c r="ULA651" s="104"/>
      <c r="ULB651" s="60"/>
      <c r="ULC651" s="61"/>
      <c r="ULD651" s="104"/>
      <c r="ULE651" s="60"/>
      <c r="ULF651" s="61"/>
      <c r="ULG651" s="104"/>
      <c r="ULH651" s="60"/>
      <c r="ULI651" s="61"/>
      <c r="ULJ651" s="104"/>
      <c r="ULK651" s="60"/>
      <c r="ULL651" s="61"/>
      <c r="ULM651" s="104"/>
      <c r="ULN651" s="60"/>
      <c r="ULO651" s="61"/>
      <c r="ULP651" s="104"/>
      <c r="ULQ651" s="60"/>
      <c r="ULR651" s="61"/>
      <c r="ULS651" s="104"/>
      <c r="ULT651" s="60"/>
      <c r="ULU651" s="61"/>
      <c r="ULV651" s="104"/>
      <c r="ULW651" s="60"/>
      <c r="ULX651" s="61"/>
      <c r="ULY651" s="104"/>
      <c r="ULZ651" s="60"/>
      <c r="UMA651" s="61"/>
      <c r="UMB651" s="104"/>
      <c r="UMC651" s="60"/>
      <c r="UMD651" s="61"/>
      <c r="UME651" s="104"/>
      <c r="UMF651" s="60"/>
      <c r="UMG651" s="61"/>
      <c r="UMH651" s="104"/>
      <c r="UMI651" s="60"/>
      <c r="UMJ651" s="61"/>
      <c r="UMK651" s="104"/>
      <c r="UML651" s="60"/>
      <c r="UMM651" s="61"/>
      <c r="UMN651" s="104"/>
      <c r="UMO651" s="60"/>
      <c r="UMP651" s="61"/>
      <c r="UMQ651" s="104"/>
      <c r="UMR651" s="60"/>
      <c r="UMS651" s="61"/>
      <c r="UMT651" s="104"/>
      <c r="UMU651" s="60"/>
      <c r="UMV651" s="61"/>
      <c r="UMW651" s="104"/>
      <c r="UMX651" s="60"/>
      <c r="UMY651" s="61"/>
      <c r="UMZ651" s="104"/>
      <c r="UNA651" s="60"/>
      <c r="UNB651" s="61"/>
      <c r="UNC651" s="104"/>
      <c r="UND651" s="60"/>
      <c r="UNE651" s="61"/>
      <c r="UNF651" s="104"/>
      <c r="UNG651" s="60"/>
      <c r="UNH651" s="61"/>
      <c r="UNI651" s="104"/>
      <c r="UNJ651" s="60"/>
      <c r="UNK651" s="61"/>
      <c r="UNL651" s="104"/>
      <c r="UNM651" s="60"/>
      <c r="UNN651" s="61"/>
      <c r="UNO651" s="104"/>
      <c r="UNP651" s="60"/>
      <c r="UNQ651" s="61"/>
      <c r="UNR651" s="104"/>
      <c r="UNS651" s="60"/>
      <c r="UNT651" s="61"/>
      <c r="UNU651" s="104"/>
      <c r="UNV651" s="60"/>
      <c r="UNW651" s="61"/>
      <c r="UNX651" s="104"/>
      <c r="UNY651" s="60"/>
      <c r="UNZ651" s="61"/>
      <c r="UOA651" s="104"/>
      <c r="UOB651" s="60"/>
      <c r="UOC651" s="61"/>
      <c r="UOD651" s="104"/>
      <c r="UOE651" s="60"/>
      <c r="UOF651" s="61"/>
      <c r="UOG651" s="104"/>
      <c r="UOH651" s="60"/>
      <c r="UOI651" s="61"/>
      <c r="UOJ651" s="104"/>
      <c r="UOK651" s="60"/>
      <c r="UOL651" s="61"/>
      <c r="UOM651" s="104"/>
      <c r="UON651" s="60"/>
      <c r="UOO651" s="61"/>
      <c r="UOP651" s="104"/>
      <c r="UOQ651" s="60"/>
      <c r="UOR651" s="61"/>
      <c r="UOS651" s="104"/>
      <c r="UOT651" s="60"/>
      <c r="UOU651" s="61"/>
      <c r="UOV651" s="104"/>
      <c r="UOW651" s="60"/>
      <c r="UOX651" s="61"/>
      <c r="UOY651" s="104"/>
      <c r="UOZ651" s="60"/>
      <c r="UPA651" s="61"/>
      <c r="UPB651" s="104"/>
      <c r="UPC651" s="60"/>
      <c r="UPD651" s="61"/>
      <c r="UPE651" s="104"/>
      <c r="UPF651" s="60"/>
      <c r="UPG651" s="61"/>
      <c r="UPH651" s="104"/>
      <c r="UPI651" s="60"/>
      <c r="UPJ651" s="61"/>
      <c r="UPK651" s="104"/>
      <c r="UPL651" s="60"/>
      <c r="UPM651" s="61"/>
      <c r="UPN651" s="104"/>
      <c r="UPO651" s="60"/>
      <c r="UPP651" s="61"/>
      <c r="UPQ651" s="104"/>
      <c r="UPR651" s="60"/>
      <c r="UPS651" s="61"/>
      <c r="UPT651" s="104"/>
      <c r="UPU651" s="60"/>
      <c r="UPV651" s="61"/>
      <c r="UPW651" s="104"/>
      <c r="UPX651" s="60"/>
      <c r="UPY651" s="61"/>
      <c r="UPZ651" s="104"/>
      <c r="UQA651" s="60"/>
      <c r="UQB651" s="61"/>
      <c r="UQC651" s="104"/>
      <c r="UQD651" s="60"/>
      <c r="UQE651" s="61"/>
      <c r="UQF651" s="104"/>
      <c r="UQG651" s="60"/>
      <c r="UQH651" s="61"/>
      <c r="UQI651" s="104"/>
      <c r="UQJ651" s="60"/>
      <c r="UQK651" s="61"/>
      <c r="UQL651" s="104"/>
      <c r="UQM651" s="60"/>
      <c r="UQN651" s="61"/>
      <c r="UQO651" s="104"/>
      <c r="UQP651" s="60"/>
      <c r="UQQ651" s="61"/>
      <c r="UQR651" s="104"/>
      <c r="UQS651" s="60"/>
      <c r="UQT651" s="61"/>
      <c r="UQU651" s="104"/>
      <c r="UQV651" s="60"/>
      <c r="UQW651" s="61"/>
      <c r="UQX651" s="104"/>
      <c r="UQY651" s="60"/>
      <c r="UQZ651" s="61"/>
      <c r="URA651" s="104"/>
      <c r="URB651" s="60"/>
      <c r="URC651" s="61"/>
      <c r="URD651" s="104"/>
      <c r="URE651" s="60"/>
      <c r="URF651" s="61"/>
      <c r="URG651" s="104"/>
      <c r="URH651" s="60"/>
      <c r="URI651" s="61"/>
      <c r="URJ651" s="104"/>
      <c r="URK651" s="60"/>
      <c r="URL651" s="61"/>
      <c r="URM651" s="104"/>
      <c r="URN651" s="60"/>
      <c r="URO651" s="61"/>
      <c r="URP651" s="104"/>
      <c r="URQ651" s="60"/>
      <c r="URR651" s="61"/>
      <c r="URS651" s="104"/>
      <c r="URT651" s="60"/>
      <c r="URU651" s="61"/>
      <c r="URV651" s="104"/>
      <c r="URW651" s="60"/>
      <c r="URX651" s="61"/>
      <c r="URY651" s="104"/>
      <c r="URZ651" s="60"/>
      <c r="USA651" s="61"/>
      <c r="USB651" s="104"/>
      <c r="USC651" s="60"/>
      <c r="USD651" s="61"/>
      <c r="USE651" s="104"/>
      <c r="USF651" s="60"/>
      <c r="USG651" s="61"/>
      <c r="USH651" s="104"/>
      <c r="USI651" s="60"/>
      <c r="USJ651" s="61"/>
      <c r="USK651" s="104"/>
      <c r="USL651" s="60"/>
      <c r="USM651" s="61"/>
      <c r="USN651" s="104"/>
      <c r="USO651" s="60"/>
      <c r="USP651" s="61"/>
      <c r="USQ651" s="104"/>
      <c r="USR651" s="60"/>
      <c r="USS651" s="61"/>
      <c r="UST651" s="104"/>
      <c r="USU651" s="60"/>
      <c r="USV651" s="61"/>
      <c r="USW651" s="104"/>
      <c r="USX651" s="60"/>
      <c r="USY651" s="61"/>
      <c r="USZ651" s="104"/>
      <c r="UTA651" s="60"/>
      <c r="UTB651" s="61"/>
      <c r="UTC651" s="104"/>
      <c r="UTD651" s="60"/>
      <c r="UTE651" s="61"/>
      <c r="UTF651" s="104"/>
      <c r="UTG651" s="60"/>
      <c r="UTH651" s="61"/>
      <c r="UTI651" s="104"/>
      <c r="UTJ651" s="60"/>
      <c r="UTK651" s="61"/>
      <c r="UTL651" s="104"/>
      <c r="UTM651" s="60"/>
      <c r="UTN651" s="61"/>
      <c r="UTO651" s="104"/>
      <c r="UTP651" s="60"/>
      <c r="UTQ651" s="61"/>
      <c r="UTR651" s="104"/>
      <c r="UTS651" s="60"/>
      <c r="UTT651" s="61"/>
      <c r="UTU651" s="104"/>
      <c r="UTV651" s="60"/>
      <c r="UTW651" s="61"/>
      <c r="UTX651" s="104"/>
      <c r="UTY651" s="60"/>
      <c r="UTZ651" s="61"/>
      <c r="UUA651" s="104"/>
      <c r="UUB651" s="60"/>
      <c r="UUC651" s="61"/>
      <c r="UUD651" s="104"/>
      <c r="UUE651" s="60"/>
      <c r="UUF651" s="61"/>
      <c r="UUG651" s="104"/>
      <c r="UUH651" s="60"/>
      <c r="UUI651" s="61"/>
      <c r="UUJ651" s="104"/>
      <c r="UUK651" s="60"/>
      <c r="UUL651" s="61"/>
      <c r="UUM651" s="104"/>
      <c r="UUN651" s="60"/>
      <c r="UUO651" s="61"/>
      <c r="UUP651" s="104"/>
      <c r="UUQ651" s="60"/>
      <c r="UUR651" s="61"/>
      <c r="UUS651" s="104"/>
      <c r="UUT651" s="60"/>
      <c r="UUU651" s="61"/>
      <c r="UUV651" s="104"/>
      <c r="UUW651" s="60"/>
      <c r="UUX651" s="61"/>
      <c r="UUY651" s="104"/>
      <c r="UUZ651" s="60"/>
      <c r="UVA651" s="61"/>
      <c r="UVB651" s="104"/>
      <c r="UVC651" s="60"/>
      <c r="UVD651" s="61"/>
      <c r="UVE651" s="104"/>
      <c r="UVF651" s="60"/>
      <c r="UVG651" s="61"/>
      <c r="UVH651" s="104"/>
      <c r="UVI651" s="60"/>
      <c r="UVJ651" s="61"/>
      <c r="UVK651" s="104"/>
      <c r="UVL651" s="60"/>
      <c r="UVM651" s="61"/>
      <c r="UVN651" s="104"/>
      <c r="UVO651" s="60"/>
      <c r="UVP651" s="61"/>
      <c r="UVQ651" s="104"/>
      <c r="UVR651" s="60"/>
      <c r="UVS651" s="61"/>
      <c r="UVT651" s="104"/>
      <c r="UVU651" s="60"/>
      <c r="UVV651" s="61"/>
      <c r="UVW651" s="104"/>
      <c r="UVX651" s="60"/>
      <c r="UVY651" s="61"/>
      <c r="UVZ651" s="104"/>
      <c r="UWA651" s="60"/>
      <c r="UWB651" s="61"/>
      <c r="UWC651" s="104"/>
      <c r="UWD651" s="60"/>
      <c r="UWE651" s="61"/>
      <c r="UWF651" s="104"/>
      <c r="UWG651" s="60"/>
      <c r="UWH651" s="61"/>
      <c r="UWI651" s="104"/>
      <c r="UWJ651" s="60"/>
      <c r="UWK651" s="61"/>
      <c r="UWL651" s="104"/>
      <c r="UWM651" s="60"/>
      <c r="UWN651" s="61"/>
      <c r="UWO651" s="104"/>
      <c r="UWP651" s="60"/>
      <c r="UWQ651" s="61"/>
      <c r="UWR651" s="104"/>
      <c r="UWS651" s="60"/>
      <c r="UWT651" s="61"/>
      <c r="UWU651" s="104"/>
      <c r="UWV651" s="60"/>
      <c r="UWW651" s="61"/>
      <c r="UWX651" s="104"/>
      <c r="UWY651" s="60"/>
      <c r="UWZ651" s="61"/>
      <c r="UXA651" s="104"/>
      <c r="UXB651" s="60"/>
      <c r="UXC651" s="61"/>
      <c r="UXD651" s="104"/>
      <c r="UXE651" s="60"/>
      <c r="UXF651" s="61"/>
      <c r="UXG651" s="104"/>
      <c r="UXH651" s="60"/>
      <c r="UXI651" s="61"/>
      <c r="UXJ651" s="104"/>
      <c r="UXK651" s="60"/>
      <c r="UXL651" s="61"/>
      <c r="UXM651" s="104"/>
      <c r="UXN651" s="60"/>
      <c r="UXO651" s="61"/>
      <c r="UXP651" s="104"/>
      <c r="UXQ651" s="60"/>
      <c r="UXR651" s="61"/>
      <c r="UXS651" s="104"/>
      <c r="UXT651" s="60"/>
      <c r="UXU651" s="61"/>
      <c r="UXV651" s="104"/>
      <c r="UXW651" s="60"/>
      <c r="UXX651" s="61"/>
      <c r="UXY651" s="104"/>
      <c r="UXZ651" s="60"/>
      <c r="UYA651" s="61"/>
      <c r="UYB651" s="104"/>
      <c r="UYC651" s="60"/>
      <c r="UYD651" s="61"/>
      <c r="UYE651" s="104"/>
      <c r="UYF651" s="60"/>
      <c r="UYG651" s="61"/>
      <c r="UYH651" s="104"/>
      <c r="UYI651" s="60"/>
      <c r="UYJ651" s="61"/>
      <c r="UYK651" s="104"/>
      <c r="UYL651" s="60"/>
      <c r="UYM651" s="61"/>
      <c r="UYN651" s="104"/>
      <c r="UYO651" s="60"/>
      <c r="UYP651" s="61"/>
      <c r="UYQ651" s="104"/>
      <c r="UYR651" s="60"/>
      <c r="UYS651" s="61"/>
      <c r="UYT651" s="104"/>
      <c r="UYU651" s="60"/>
      <c r="UYV651" s="61"/>
      <c r="UYW651" s="104"/>
      <c r="UYX651" s="60"/>
      <c r="UYY651" s="61"/>
      <c r="UYZ651" s="104"/>
      <c r="UZA651" s="60"/>
      <c r="UZB651" s="61"/>
      <c r="UZC651" s="104"/>
      <c r="UZD651" s="60"/>
      <c r="UZE651" s="61"/>
      <c r="UZF651" s="104"/>
      <c r="UZG651" s="60"/>
      <c r="UZH651" s="61"/>
      <c r="UZI651" s="104"/>
      <c r="UZJ651" s="60"/>
      <c r="UZK651" s="61"/>
      <c r="UZL651" s="104"/>
      <c r="UZM651" s="60"/>
      <c r="UZN651" s="61"/>
      <c r="UZO651" s="104"/>
      <c r="UZP651" s="60"/>
      <c r="UZQ651" s="61"/>
      <c r="UZR651" s="104"/>
      <c r="UZS651" s="60"/>
      <c r="UZT651" s="61"/>
      <c r="UZU651" s="104"/>
      <c r="UZV651" s="60"/>
      <c r="UZW651" s="61"/>
      <c r="UZX651" s="104"/>
      <c r="UZY651" s="60"/>
      <c r="UZZ651" s="61"/>
      <c r="VAA651" s="104"/>
      <c r="VAB651" s="60"/>
      <c r="VAC651" s="61"/>
      <c r="VAD651" s="104"/>
      <c r="VAE651" s="60"/>
      <c r="VAF651" s="61"/>
      <c r="VAG651" s="104"/>
      <c r="VAH651" s="60"/>
      <c r="VAI651" s="61"/>
      <c r="VAJ651" s="104"/>
      <c r="VAK651" s="60"/>
      <c r="VAL651" s="61"/>
      <c r="VAM651" s="104"/>
      <c r="VAN651" s="60"/>
      <c r="VAO651" s="61"/>
      <c r="VAP651" s="104"/>
      <c r="VAQ651" s="60"/>
      <c r="VAR651" s="61"/>
      <c r="VAS651" s="104"/>
      <c r="VAT651" s="60"/>
      <c r="VAU651" s="61"/>
      <c r="VAV651" s="104"/>
      <c r="VAW651" s="60"/>
      <c r="VAX651" s="61"/>
      <c r="VAY651" s="104"/>
      <c r="VAZ651" s="60"/>
      <c r="VBA651" s="61"/>
      <c r="VBB651" s="104"/>
      <c r="VBC651" s="60"/>
      <c r="VBD651" s="61"/>
      <c r="VBE651" s="104"/>
      <c r="VBF651" s="60"/>
      <c r="VBG651" s="61"/>
      <c r="VBH651" s="104"/>
      <c r="VBI651" s="60"/>
      <c r="VBJ651" s="61"/>
      <c r="VBK651" s="104"/>
      <c r="VBL651" s="60"/>
      <c r="VBM651" s="61"/>
      <c r="VBN651" s="104"/>
      <c r="VBO651" s="60"/>
      <c r="VBP651" s="61"/>
      <c r="VBQ651" s="104"/>
      <c r="VBR651" s="60"/>
      <c r="VBS651" s="61"/>
      <c r="VBT651" s="104"/>
      <c r="VBU651" s="60"/>
      <c r="VBV651" s="61"/>
      <c r="VBW651" s="104"/>
      <c r="VBX651" s="60"/>
      <c r="VBY651" s="61"/>
      <c r="VBZ651" s="104"/>
      <c r="VCA651" s="60"/>
      <c r="VCB651" s="61"/>
      <c r="VCC651" s="104"/>
      <c r="VCD651" s="60"/>
      <c r="VCE651" s="61"/>
      <c r="VCF651" s="104"/>
      <c r="VCG651" s="60"/>
      <c r="VCH651" s="61"/>
      <c r="VCI651" s="104"/>
      <c r="VCJ651" s="60"/>
      <c r="VCK651" s="61"/>
      <c r="VCL651" s="104"/>
      <c r="VCM651" s="60"/>
      <c r="VCN651" s="61"/>
      <c r="VCO651" s="104"/>
      <c r="VCP651" s="60"/>
      <c r="VCQ651" s="61"/>
      <c r="VCR651" s="104"/>
      <c r="VCS651" s="60"/>
      <c r="VCT651" s="61"/>
      <c r="VCU651" s="104"/>
      <c r="VCV651" s="60"/>
      <c r="VCW651" s="61"/>
      <c r="VCX651" s="104"/>
      <c r="VCY651" s="60"/>
      <c r="VCZ651" s="61"/>
      <c r="VDA651" s="104"/>
      <c r="VDB651" s="60"/>
      <c r="VDC651" s="61"/>
      <c r="VDD651" s="104"/>
      <c r="VDE651" s="60"/>
      <c r="VDF651" s="61"/>
      <c r="VDG651" s="104"/>
      <c r="VDH651" s="60"/>
      <c r="VDI651" s="61"/>
      <c r="VDJ651" s="104"/>
      <c r="VDK651" s="60"/>
      <c r="VDL651" s="61"/>
      <c r="VDM651" s="104"/>
      <c r="VDN651" s="60"/>
      <c r="VDO651" s="61"/>
      <c r="VDP651" s="104"/>
      <c r="VDQ651" s="60"/>
      <c r="VDR651" s="61"/>
      <c r="VDS651" s="104"/>
      <c r="VDT651" s="60"/>
      <c r="VDU651" s="61"/>
      <c r="VDV651" s="104"/>
      <c r="VDW651" s="60"/>
      <c r="VDX651" s="61"/>
      <c r="VDY651" s="104"/>
      <c r="VDZ651" s="60"/>
      <c r="VEA651" s="61"/>
      <c r="VEB651" s="104"/>
      <c r="VEC651" s="60"/>
      <c r="VED651" s="61"/>
      <c r="VEE651" s="104"/>
      <c r="VEF651" s="60"/>
      <c r="VEG651" s="61"/>
      <c r="VEH651" s="104"/>
      <c r="VEI651" s="60"/>
      <c r="VEJ651" s="61"/>
      <c r="VEK651" s="104"/>
      <c r="VEL651" s="60"/>
      <c r="VEM651" s="61"/>
      <c r="VEN651" s="104"/>
      <c r="VEO651" s="60"/>
      <c r="VEP651" s="61"/>
      <c r="VEQ651" s="104"/>
      <c r="VER651" s="60"/>
      <c r="VES651" s="61"/>
      <c r="VET651" s="104"/>
      <c r="VEU651" s="60"/>
      <c r="VEV651" s="61"/>
      <c r="VEW651" s="104"/>
      <c r="VEX651" s="60"/>
      <c r="VEY651" s="61"/>
      <c r="VEZ651" s="104"/>
      <c r="VFA651" s="60"/>
      <c r="VFB651" s="61"/>
      <c r="VFC651" s="104"/>
      <c r="VFD651" s="60"/>
      <c r="VFE651" s="61"/>
      <c r="VFF651" s="104"/>
      <c r="VFG651" s="60"/>
      <c r="VFH651" s="61"/>
      <c r="VFI651" s="104"/>
      <c r="VFJ651" s="60"/>
      <c r="VFK651" s="61"/>
      <c r="VFL651" s="104"/>
      <c r="VFM651" s="60"/>
      <c r="VFN651" s="61"/>
      <c r="VFO651" s="104"/>
      <c r="VFP651" s="60"/>
      <c r="VFQ651" s="61"/>
      <c r="VFR651" s="104"/>
      <c r="VFS651" s="60"/>
      <c r="VFT651" s="61"/>
      <c r="VFU651" s="104"/>
      <c r="VFV651" s="60"/>
      <c r="VFW651" s="61"/>
      <c r="VFX651" s="104"/>
      <c r="VFY651" s="60"/>
      <c r="VFZ651" s="61"/>
      <c r="VGA651" s="104"/>
      <c r="VGB651" s="60"/>
      <c r="VGC651" s="61"/>
      <c r="VGD651" s="104"/>
      <c r="VGE651" s="60"/>
      <c r="VGF651" s="61"/>
      <c r="VGG651" s="104"/>
      <c r="VGH651" s="60"/>
      <c r="VGI651" s="61"/>
      <c r="VGJ651" s="104"/>
      <c r="VGK651" s="60"/>
      <c r="VGL651" s="61"/>
      <c r="VGM651" s="104"/>
      <c r="VGN651" s="60"/>
      <c r="VGO651" s="61"/>
      <c r="VGP651" s="104"/>
      <c r="VGQ651" s="60"/>
      <c r="VGR651" s="61"/>
      <c r="VGS651" s="104"/>
      <c r="VGT651" s="60"/>
      <c r="VGU651" s="61"/>
      <c r="VGV651" s="104"/>
      <c r="VGW651" s="60"/>
      <c r="VGX651" s="61"/>
      <c r="VGY651" s="104"/>
      <c r="VGZ651" s="60"/>
      <c r="VHA651" s="61"/>
      <c r="VHB651" s="104"/>
      <c r="VHC651" s="60"/>
      <c r="VHD651" s="61"/>
      <c r="VHE651" s="104"/>
      <c r="VHF651" s="60"/>
      <c r="VHG651" s="61"/>
      <c r="VHH651" s="104"/>
      <c r="VHI651" s="60"/>
      <c r="VHJ651" s="61"/>
      <c r="VHK651" s="104"/>
      <c r="VHL651" s="60"/>
      <c r="VHM651" s="61"/>
      <c r="VHN651" s="104"/>
      <c r="VHO651" s="60"/>
      <c r="VHP651" s="61"/>
      <c r="VHQ651" s="104"/>
      <c r="VHR651" s="60"/>
      <c r="VHS651" s="61"/>
      <c r="VHT651" s="104"/>
      <c r="VHU651" s="60"/>
      <c r="VHV651" s="61"/>
      <c r="VHW651" s="104"/>
      <c r="VHX651" s="60"/>
      <c r="VHY651" s="61"/>
      <c r="VHZ651" s="104"/>
      <c r="VIA651" s="60"/>
      <c r="VIB651" s="61"/>
      <c r="VIC651" s="104"/>
      <c r="VID651" s="60"/>
      <c r="VIE651" s="61"/>
      <c r="VIF651" s="104"/>
      <c r="VIG651" s="60"/>
      <c r="VIH651" s="61"/>
      <c r="VII651" s="104"/>
      <c r="VIJ651" s="60"/>
      <c r="VIK651" s="61"/>
      <c r="VIL651" s="104"/>
      <c r="VIM651" s="60"/>
      <c r="VIN651" s="61"/>
      <c r="VIO651" s="104"/>
      <c r="VIP651" s="60"/>
      <c r="VIQ651" s="61"/>
      <c r="VIR651" s="104"/>
      <c r="VIS651" s="60"/>
      <c r="VIT651" s="61"/>
      <c r="VIU651" s="104"/>
      <c r="VIV651" s="60"/>
      <c r="VIW651" s="61"/>
      <c r="VIX651" s="104"/>
      <c r="VIY651" s="60"/>
      <c r="VIZ651" s="61"/>
      <c r="VJA651" s="104"/>
      <c r="VJB651" s="60"/>
      <c r="VJC651" s="61"/>
      <c r="VJD651" s="104"/>
      <c r="VJE651" s="60"/>
      <c r="VJF651" s="61"/>
      <c r="VJG651" s="104"/>
      <c r="VJH651" s="60"/>
      <c r="VJI651" s="61"/>
      <c r="VJJ651" s="104"/>
      <c r="VJK651" s="60"/>
      <c r="VJL651" s="61"/>
      <c r="VJM651" s="104"/>
      <c r="VJN651" s="60"/>
      <c r="VJO651" s="61"/>
      <c r="VJP651" s="104"/>
      <c r="VJQ651" s="60"/>
      <c r="VJR651" s="61"/>
      <c r="VJS651" s="104"/>
      <c r="VJT651" s="60"/>
      <c r="VJU651" s="61"/>
      <c r="VJV651" s="104"/>
      <c r="VJW651" s="60"/>
      <c r="VJX651" s="61"/>
      <c r="VJY651" s="104"/>
      <c r="VJZ651" s="60"/>
      <c r="VKA651" s="61"/>
      <c r="VKB651" s="104"/>
      <c r="VKC651" s="60"/>
      <c r="VKD651" s="61"/>
      <c r="VKE651" s="104"/>
      <c r="VKF651" s="60"/>
      <c r="VKG651" s="61"/>
      <c r="VKH651" s="104"/>
      <c r="VKI651" s="60"/>
      <c r="VKJ651" s="61"/>
      <c r="VKK651" s="104"/>
      <c r="VKL651" s="60"/>
      <c r="VKM651" s="61"/>
      <c r="VKN651" s="104"/>
      <c r="VKO651" s="60"/>
      <c r="VKP651" s="61"/>
      <c r="VKQ651" s="104"/>
      <c r="VKR651" s="60"/>
      <c r="VKS651" s="61"/>
      <c r="VKT651" s="104"/>
      <c r="VKU651" s="60"/>
      <c r="VKV651" s="61"/>
      <c r="VKW651" s="104"/>
      <c r="VKX651" s="60"/>
      <c r="VKY651" s="61"/>
      <c r="VKZ651" s="104"/>
      <c r="VLA651" s="60"/>
      <c r="VLB651" s="61"/>
      <c r="VLC651" s="104"/>
      <c r="VLD651" s="60"/>
      <c r="VLE651" s="61"/>
      <c r="VLF651" s="104"/>
      <c r="VLG651" s="60"/>
      <c r="VLH651" s="61"/>
      <c r="VLI651" s="104"/>
      <c r="VLJ651" s="60"/>
      <c r="VLK651" s="61"/>
      <c r="VLL651" s="104"/>
      <c r="VLM651" s="60"/>
      <c r="VLN651" s="61"/>
      <c r="VLO651" s="104"/>
      <c r="VLP651" s="60"/>
      <c r="VLQ651" s="61"/>
      <c r="VLR651" s="104"/>
      <c r="VLS651" s="60"/>
      <c r="VLT651" s="61"/>
      <c r="VLU651" s="104"/>
      <c r="VLV651" s="60"/>
      <c r="VLW651" s="61"/>
      <c r="VLX651" s="104"/>
      <c r="VLY651" s="60"/>
      <c r="VLZ651" s="61"/>
      <c r="VMA651" s="104"/>
      <c r="VMB651" s="60"/>
      <c r="VMC651" s="61"/>
      <c r="VMD651" s="104"/>
      <c r="VME651" s="60"/>
      <c r="VMF651" s="61"/>
      <c r="VMG651" s="104"/>
      <c r="VMH651" s="60"/>
      <c r="VMI651" s="61"/>
      <c r="VMJ651" s="104"/>
      <c r="VMK651" s="60"/>
      <c r="VML651" s="61"/>
      <c r="VMM651" s="104"/>
      <c r="VMN651" s="60"/>
      <c r="VMO651" s="61"/>
      <c r="VMP651" s="104"/>
      <c r="VMQ651" s="60"/>
      <c r="VMR651" s="61"/>
      <c r="VMS651" s="104"/>
      <c r="VMT651" s="60"/>
      <c r="VMU651" s="61"/>
      <c r="VMV651" s="104"/>
      <c r="VMW651" s="60"/>
      <c r="VMX651" s="61"/>
      <c r="VMY651" s="104"/>
      <c r="VMZ651" s="60"/>
      <c r="VNA651" s="61"/>
      <c r="VNB651" s="104"/>
      <c r="VNC651" s="60"/>
      <c r="VND651" s="61"/>
      <c r="VNE651" s="104"/>
      <c r="VNF651" s="60"/>
      <c r="VNG651" s="61"/>
      <c r="VNH651" s="104"/>
      <c r="VNI651" s="60"/>
      <c r="VNJ651" s="61"/>
      <c r="VNK651" s="104"/>
      <c r="VNL651" s="60"/>
      <c r="VNM651" s="61"/>
      <c r="VNN651" s="104"/>
      <c r="VNO651" s="60"/>
      <c r="VNP651" s="61"/>
      <c r="VNQ651" s="104"/>
      <c r="VNR651" s="60"/>
      <c r="VNS651" s="61"/>
      <c r="VNT651" s="104"/>
      <c r="VNU651" s="60"/>
      <c r="VNV651" s="61"/>
      <c r="VNW651" s="104"/>
      <c r="VNX651" s="60"/>
      <c r="VNY651" s="61"/>
      <c r="VNZ651" s="104"/>
      <c r="VOA651" s="60"/>
      <c r="VOB651" s="61"/>
      <c r="VOC651" s="104"/>
      <c r="VOD651" s="60"/>
      <c r="VOE651" s="61"/>
      <c r="VOF651" s="104"/>
      <c r="VOG651" s="60"/>
      <c r="VOH651" s="61"/>
      <c r="VOI651" s="104"/>
      <c r="VOJ651" s="60"/>
      <c r="VOK651" s="61"/>
      <c r="VOL651" s="104"/>
      <c r="VOM651" s="60"/>
      <c r="VON651" s="61"/>
      <c r="VOO651" s="104"/>
      <c r="VOP651" s="60"/>
      <c r="VOQ651" s="61"/>
      <c r="VOR651" s="104"/>
      <c r="VOS651" s="60"/>
      <c r="VOT651" s="61"/>
      <c r="VOU651" s="104"/>
      <c r="VOV651" s="60"/>
      <c r="VOW651" s="61"/>
      <c r="VOX651" s="104"/>
      <c r="VOY651" s="60"/>
      <c r="VOZ651" s="61"/>
      <c r="VPA651" s="104"/>
      <c r="VPB651" s="60"/>
      <c r="VPC651" s="61"/>
      <c r="VPD651" s="104"/>
      <c r="VPE651" s="60"/>
      <c r="VPF651" s="61"/>
      <c r="VPG651" s="104"/>
      <c r="VPH651" s="60"/>
      <c r="VPI651" s="61"/>
      <c r="VPJ651" s="104"/>
      <c r="VPK651" s="60"/>
      <c r="VPL651" s="61"/>
      <c r="VPM651" s="104"/>
      <c r="VPN651" s="60"/>
      <c r="VPO651" s="61"/>
      <c r="VPP651" s="104"/>
      <c r="VPQ651" s="60"/>
      <c r="VPR651" s="61"/>
      <c r="VPS651" s="104"/>
      <c r="VPT651" s="60"/>
      <c r="VPU651" s="61"/>
      <c r="VPV651" s="104"/>
      <c r="VPW651" s="60"/>
      <c r="VPX651" s="61"/>
      <c r="VPY651" s="104"/>
      <c r="VPZ651" s="60"/>
      <c r="VQA651" s="61"/>
      <c r="VQB651" s="104"/>
      <c r="VQC651" s="60"/>
      <c r="VQD651" s="61"/>
      <c r="VQE651" s="104"/>
      <c r="VQF651" s="60"/>
      <c r="VQG651" s="61"/>
      <c r="VQH651" s="104"/>
      <c r="VQI651" s="60"/>
      <c r="VQJ651" s="61"/>
      <c r="VQK651" s="104"/>
      <c r="VQL651" s="60"/>
      <c r="VQM651" s="61"/>
      <c r="VQN651" s="104"/>
      <c r="VQO651" s="60"/>
      <c r="VQP651" s="61"/>
      <c r="VQQ651" s="104"/>
      <c r="VQR651" s="60"/>
      <c r="VQS651" s="61"/>
      <c r="VQT651" s="104"/>
      <c r="VQU651" s="60"/>
      <c r="VQV651" s="61"/>
      <c r="VQW651" s="104"/>
      <c r="VQX651" s="60"/>
      <c r="VQY651" s="61"/>
      <c r="VQZ651" s="104"/>
      <c r="VRA651" s="60"/>
      <c r="VRB651" s="61"/>
      <c r="VRC651" s="104"/>
      <c r="VRD651" s="60"/>
      <c r="VRE651" s="61"/>
      <c r="VRF651" s="104"/>
      <c r="VRG651" s="60"/>
      <c r="VRH651" s="61"/>
      <c r="VRI651" s="104"/>
      <c r="VRJ651" s="60"/>
      <c r="VRK651" s="61"/>
      <c r="VRL651" s="104"/>
      <c r="VRM651" s="60"/>
      <c r="VRN651" s="61"/>
      <c r="VRO651" s="104"/>
      <c r="VRP651" s="60"/>
      <c r="VRQ651" s="61"/>
      <c r="VRR651" s="104"/>
      <c r="VRS651" s="60"/>
      <c r="VRT651" s="61"/>
      <c r="VRU651" s="104"/>
      <c r="VRV651" s="60"/>
      <c r="VRW651" s="61"/>
      <c r="VRX651" s="104"/>
      <c r="VRY651" s="60"/>
      <c r="VRZ651" s="61"/>
      <c r="VSA651" s="104"/>
      <c r="VSB651" s="60"/>
      <c r="VSC651" s="61"/>
      <c r="VSD651" s="104"/>
      <c r="VSE651" s="60"/>
      <c r="VSF651" s="61"/>
      <c r="VSG651" s="104"/>
      <c r="VSH651" s="60"/>
      <c r="VSI651" s="61"/>
      <c r="VSJ651" s="104"/>
      <c r="VSK651" s="60"/>
      <c r="VSL651" s="61"/>
      <c r="VSM651" s="104"/>
      <c r="VSN651" s="60"/>
      <c r="VSO651" s="61"/>
      <c r="VSP651" s="104"/>
      <c r="VSQ651" s="60"/>
      <c r="VSR651" s="61"/>
      <c r="VSS651" s="104"/>
      <c r="VST651" s="60"/>
      <c r="VSU651" s="61"/>
      <c r="VSV651" s="104"/>
      <c r="VSW651" s="60"/>
      <c r="VSX651" s="61"/>
      <c r="VSY651" s="104"/>
      <c r="VSZ651" s="60"/>
      <c r="VTA651" s="61"/>
      <c r="VTB651" s="104"/>
      <c r="VTC651" s="60"/>
      <c r="VTD651" s="61"/>
      <c r="VTE651" s="104"/>
      <c r="VTF651" s="60"/>
      <c r="VTG651" s="61"/>
      <c r="VTH651" s="104"/>
      <c r="VTI651" s="60"/>
      <c r="VTJ651" s="61"/>
      <c r="VTK651" s="104"/>
      <c r="VTL651" s="60"/>
      <c r="VTM651" s="61"/>
      <c r="VTN651" s="104"/>
      <c r="VTO651" s="60"/>
      <c r="VTP651" s="61"/>
      <c r="VTQ651" s="104"/>
      <c r="VTR651" s="60"/>
      <c r="VTS651" s="61"/>
      <c r="VTT651" s="104"/>
      <c r="VTU651" s="60"/>
      <c r="VTV651" s="61"/>
      <c r="VTW651" s="104"/>
      <c r="VTX651" s="60"/>
      <c r="VTY651" s="61"/>
      <c r="VTZ651" s="104"/>
      <c r="VUA651" s="60"/>
      <c r="VUB651" s="61"/>
      <c r="VUC651" s="104"/>
      <c r="VUD651" s="60"/>
      <c r="VUE651" s="61"/>
      <c r="VUF651" s="104"/>
      <c r="VUG651" s="60"/>
      <c r="VUH651" s="61"/>
      <c r="VUI651" s="104"/>
      <c r="VUJ651" s="60"/>
      <c r="VUK651" s="61"/>
      <c r="VUL651" s="104"/>
      <c r="VUM651" s="60"/>
      <c r="VUN651" s="61"/>
      <c r="VUO651" s="104"/>
      <c r="VUP651" s="60"/>
      <c r="VUQ651" s="61"/>
      <c r="VUR651" s="104"/>
      <c r="VUS651" s="60"/>
      <c r="VUT651" s="61"/>
      <c r="VUU651" s="104"/>
      <c r="VUV651" s="60"/>
      <c r="VUW651" s="61"/>
      <c r="VUX651" s="104"/>
      <c r="VUY651" s="60"/>
      <c r="VUZ651" s="61"/>
      <c r="VVA651" s="104"/>
      <c r="VVB651" s="60"/>
      <c r="VVC651" s="61"/>
      <c r="VVD651" s="104"/>
      <c r="VVE651" s="60"/>
      <c r="VVF651" s="61"/>
      <c r="VVG651" s="104"/>
      <c r="VVH651" s="60"/>
      <c r="VVI651" s="61"/>
      <c r="VVJ651" s="104"/>
      <c r="VVK651" s="60"/>
      <c r="VVL651" s="61"/>
      <c r="VVM651" s="104"/>
      <c r="VVN651" s="60"/>
      <c r="VVO651" s="61"/>
      <c r="VVP651" s="104"/>
      <c r="VVQ651" s="60"/>
      <c r="VVR651" s="61"/>
      <c r="VVS651" s="104"/>
      <c r="VVT651" s="60"/>
      <c r="VVU651" s="61"/>
      <c r="VVV651" s="104"/>
      <c r="VVW651" s="60"/>
      <c r="VVX651" s="61"/>
      <c r="VVY651" s="104"/>
      <c r="VVZ651" s="60"/>
      <c r="VWA651" s="61"/>
      <c r="VWB651" s="104"/>
      <c r="VWC651" s="60"/>
      <c r="VWD651" s="61"/>
      <c r="VWE651" s="104"/>
      <c r="VWF651" s="60"/>
      <c r="VWG651" s="61"/>
      <c r="VWH651" s="104"/>
      <c r="VWI651" s="60"/>
      <c r="VWJ651" s="61"/>
      <c r="VWK651" s="104"/>
      <c r="VWL651" s="60"/>
      <c r="VWM651" s="61"/>
      <c r="VWN651" s="104"/>
      <c r="VWO651" s="60"/>
      <c r="VWP651" s="61"/>
      <c r="VWQ651" s="104"/>
      <c r="VWR651" s="60"/>
      <c r="VWS651" s="61"/>
      <c r="VWT651" s="104"/>
      <c r="VWU651" s="60"/>
      <c r="VWV651" s="61"/>
      <c r="VWW651" s="104"/>
      <c r="VWX651" s="60"/>
      <c r="VWY651" s="61"/>
      <c r="VWZ651" s="104"/>
      <c r="VXA651" s="60"/>
      <c r="VXB651" s="61"/>
      <c r="VXC651" s="104"/>
      <c r="VXD651" s="60"/>
      <c r="VXE651" s="61"/>
      <c r="VXF651" s="104"/>
      <c r="VXG651" s="60"/>
      <c r="VXH651" s="61"/>
      <c r="VXI651" s="104"/>
      <c r="VXJ651" s="60"/>
      <c r="VXK651" s="61"/>
      <c r="VXL651" s="104"/>
      <c r="VXM651" s="60"/>
      <c r="VXN651" s="61"/>
      <c r="VXO651" s="104"/>
      <c r="VXP651" s="60"/>
      <c r="VXQ651" s="61"/>
      <c r="VXR651" s="104"/>
      <c r="VXS651" s="60"/>
      <c r="VXT651" s="61"/>
      <c r="VXU651" s="104"/>
      <c r="VXV651" s="60"/>
      <c r="VXW651" s="61"/>
      <c r="VXX651" s="104"/>
      <c r="VXY651" s="60"/>
      <c r="VXZ651" s="61"/>
      <c r="VYA651" s="104"/>
      <c r="VYB651" s="60"/>
      <c r="VYC651" s="61"/>
      <c r="VYD651" s="104"/>
      <c r="VYE651" s="60"/>
      <c r="VYF651" s="61"/>
      <c r="VYG651" s="104"/>
      <c r="VYH651" s="60"/>
      <c r="VYI651" s="61"/>
      <c r="VYJ651" s="104"/>
      <c r="VYK651" s="60"/>
      <c r="VYL651" s="61"/>
      <c r="VYM651" s="104"/>
      <c r="VYN651" s="60"/>
      <c r="VYO651" s="61"/>
      <c r="VYP651" s="104"/>
      <c r="VYQ651" s="60"/>
      <c r="VYR651" s="61"/>
      <c r="VYS651" s="104"/>
      <c r="VYT651" s="60"/>
      <c r="VYU651" s="61"/>
      <c r="VYV651" s="104"/>
      <c r="VYW651" s="60"/>
      <c r="VYX651" s="61"/>
      <c r="VYY651" s="104"/>
      <c r="VYZ651" s="60"/>
      <c r="VZA651" s="61"/>
      <c r="VZB651" s="104"/>
      <c r="VZC651" s="60"/>
      <c r="VZD651" s="61"/>
      <c r="VZE651" s="104"/>
      <c r="VZF651" s="60"/>
      <c r="VZG651" s="61"/>
      <c r="VZH651" s="104"/>
      <c r="VZI651" s="60"/>
      <c r="VZJ651" s="61"/>
      <c r="VZK651" s="104"/>
      <c r="VZL651" s="60"/>
      <c r="VZM651" s="61"/>
      <c r="VZN651" s="104"/>
      <c r="VZO651" s="60"/>
      <c r="VZP651" s="61"/>
      <c r="VZQ651" s="104"/>
      <c r="VZR651" s="60"/>
      <c r="VZS651" s="61"/>
      <c r="VZT651" s="104"/>
      <c r="VZU651" s="60"/>
      <c r="VZV651" s="61"/>
      <c r="VZW651" s="104"/>
      <c r="VZX651" s="60"/>
      <c r="VZY651" s="61"/>
      <c r="VZZ651" s="104"/>
      <c r="WAA651" s="60"/>
      <c r="WAB651" s="61"/>
      <c r="WAC651" s="104"/>
      <c r="WAD651" s="60"/>
      <c r="WAE651" s="61"/>
      <c r="WAF651" s="104"/>
      <c r="WAG651" s="60"/>
      <c r="WAH651" s="61"/>
      <c r="WAI651" s="104"/>
      <c r="WAJ651" s="60"/>
      <c r="WAK651" s="61"/>
      <c r="WAL651" s="104"/>
      <c r="WAM651" s="60"/>
      <c r="WAN651" s="61"/>
      <c r="WAO651" s="104"/>
      <c r="WAP651" s="60"/>
      <c r="WAQ651" s="61"/>
      <c r="WAR651" s="104"/>
      <c r="WAS651" s="60"/>
      <c r="WAT651" s="61"/>
      <c r="WAU651" s="104"/>
      <c r="WAV651" s="60"/>
      <c r="WAW651" s="61"/>
      <c r="WAX651" s="104"/>
      <c r="WAY651" s="60"/>
      <c r="WAZ651" s="61"/>
      <c r="WBA651" s="104"/>
      <c r="WBB651" s="60"/>
      <c r="WBC651" s="61"/>
      <c r="WBD651" s="104"/>
      <c r="WBE651" s="60"/>
      <c r="WBF651" s="61"/>
      <c r="WBG651" s="104"/>
      <c r="WBH651" s="60"/>
      <c r="WBI651" s="61"/>
      <c r="WBJ651" s="104"/>
      <c r="WBK651" s="60"/>
      <c r="WBL651" s="61"/>
      <c r="WBM651" s="104"/>
      <c r="WBN651" s="60"/>
      <c r="WBO651" s="61"/>
      <c r="WBP651" s="104"/>
      <c r="WBQ651" s="60"/>
      <c r="WBR651" s="61"/>
      <c r="WBS651" s="104"/>
      <c r="WBT651" s="60"/>
      <c r="WBU651" s="61"/>
      <c r="WBV651" s="104"/>
      <c r="WBW651" s="60"/>
      <c r="WBX651" s="61"/>
      <c r="WBY651" s="104"/>
      <c r="WBZ651" s="60"/>
      <c r="WCA651" s="61"/>
      <c r="WCB651" s="104"/>
      <c r="WCC651" s="60"/>
      <c r="WCD651" s="61"/>
      <c r="WCE651" s="104"/>
      <c r="WCF651" s="60"/>
      <c r="WCG651" s="61"/>
      <c r="WCH651" s="104"/>
      <c r="WCI651" s="60"/>
      <c r="WCJ651" s="61"/>
      <c r="WCK651" s="104"/>
      <c r="WCL651" s="60"/>
      <c r="WCM651" s="61"/>
      <c r="WCN651" s="104"/>
      <c r="WCO651" s="60"/>
      <c r="WCP651" s="61"/>
      <c r="WCQ651" s="104"/>
      <c r="WCR651" s="60"/>
      <c r="WCS651" s="61"/>
      <c r="WCT651" s="104"/>
      <c r="WCU651" s="60"/>
      <c r="WCV651" s="61"/>
      <c r="WCW651" s="104"/>
      <c r="WCX651" s="60"/>
      <c r="WCY651" s="61"/>
      <c r="WCZ651" s="104"/>
      <c r="WDA651" s="60"/>
      <c r="WDB651" s="61"/>
      <c r="WDC651" s="104"/>
      <c r="WDD651" s="60"/>
      <c r="WDE651" s="61"/>
      <c r="WDF651" s="104"/>
      <c r="WDG651" s="60"/>
      <c r="WDH651" s="61"/>
      <c r="WDI651" s="104"/>
      <c r="WDJ651" s="60"/>
      <c r="WDK651" s="61"/>
      <c r="WDL651" s="104"/>
      <c r="WDM651" s="60"/>
      <c r="WDN651" s="61"/>
      <c r="WDO651" s="104"/>
      <c r="WDP651" s="60"/>
      <c r="WDQ651" s="61"/>
      <c r="WDR651" s="104"/>
      <c r="WDS651" s="60"/>
      <c r="WDT651" s="61"/>
      <c r="WDU651" s="104"/>
      <c r="WDV651" s="60"/>
      <c r="WDW651" s="61"/>
      <c r="WDX651" s="104"/>
      <c r="WDY651" s="60"/>
      <c r="WDZ651" s="61"/>
      <c r="WEA651" s="104"/>
      <c r="WEB651" s="60"/>
      <c r="WEC651" s="61"/>
      <c r="WED651" s="104"/>
      <c r="WEE651" s="60"/>
      <c r="WEF651" s="61"/>
      <c r="WEG651" s="104"/>
      <c r="WEH651" s="60"/>
      <c r="WEI651" s="61"/>
      <c r="WEJ651" s="104"/>
      <c r="WEK651" s="60"/>
      <c r="WEL651" s="61"/>
      <c r="WEM651" s="104"/>
      <c r="WEN651" s="60"/>
      <c r="WEO651" s="61"/>
      <c r="WEP651" s="104"/>
      <c r="WEQ651" s="60"/>
      <c r="WER651" s="61"/>
      <c r="WES651" s="104"/>
      <c r="WET651" s="60"/>
      <c r="WEU651" s="61"/>
      <c r="WEV651" s="104"/>
      <c r="WEW651" s="60"/>
      <c r="WEX651" s="61"/>
      <c r="WEY651" s="104"/>
      <c r="WEZ651" s="60"/>
      <c r="WFA651" s="61"/>
      <c r="WFB651" s="104"/>
      <c r="WFC651" s="60"/>
      <c r="WFD651" s="61"/>
      <c r="WFE651" s="104"/>
      <c r="WFF651" s="60"/>
      <c r="WFG651" s="61"/>
      <c r="WFH651" s="104"/>
      <c r="WFI651" s="60"/>
      <c r="WFJ651" s="61"/>
      <c r="WFK651" s="104"/>
      <c r="WFL651" s="60"/>
      <c r="WFM651" s="61"/>
      <c r="WFN651" s="104"/>
      <c r="WFO651" s="60"/>
      <c r="WFP651" s="61"/>
      <c r="WFQ651" s="104"/>
      <c r="WFR651" s="60"/>
      <c r="WFS651" s="61"/>
      <c r="WFT651" s="104"/>
      <c r="WFU651" s="60"/>
      <c r="WFV651" s="61"/>
      <c r="WFW651" s="104"/>
      <c r="WFX651" s="60"/>
      <c r="WFY651" s="61"/>
      <c r="WFZ651" s="104"/>
      <c r="WGA651" s="60"/>
      <c r="WGB651" s="61"/>
      <c r="WGC651" s="104"/>
      <c r="WGD651" s="60"/>
      <c r="WGE651" s="61"/>
      <c r="WGF651" s="104"/>
      <c r="WGG651" s="60"/>
      <c r="WGH651" s="61"/>
      <c r="WGI651" s="104"/>
      <c r="WGJ651" s="60"/>
      <c r="WGK651" s="61"/>
      <c r="WGL651" s="104"/>
      <c r="WGM651" s="60"/>
      <c r="WGN651" s="61"/>
      <c r="WGO651" s="104"/>
      <c r="WGP651" s="60"/>
      <c r="WGQ651" s="61"/>
      <c r="WGR651" s="104"/>
      <c r="WGS651" s="60"/>
      <c r="WGT651" s="61"/>
      <c r="WGU651" s="104"/>
      <c r="WGV651" s="60"/>
      <c r="WGW651" s="61"/>
      <c r="WGX651" s="104"/>
      <c r="WGY651" s="60"/>
      <c r="WGZ651" s="61"/>
      <c r="WHA651" s="104"/>
      <c r="WHB651" s="60"/>
      <c r="WHC651" s="61"/>
      <c r="WHD651" s="104"/>
      <c r="WHE651" s="60"/>
      <c r="WHF651" s="61"/>
      <c r="WHG651" s="104"/>
      <c r="WHH651" s="60"/>
      <c r="WHI651" s="61"/>
      <c r="WHJ651" s="104"/>
      <c r="WHK651" s="60"/>
      <c r="WHL651" s="61"/>
      <c r="WHM651" s="104"/>
      <c r="WHN651" s="60"/>
      <c r="WHO651" s="61"/>
      <c r="WHP651" s="104"/>
      <c r="WHQ651" s="60"/>
      <c r="WHR651" s="61"/>
      <c r="WHS651" s="104"/>
      <c r="WHT651" s="60"/>
      <c r="WHU651" s="61"/>
      <c r="WHV651" s="104"/>
      <c r="WHW651" s="60"/>
      <c r="WHX651" s="61"/>
      <c r="WHY651" s="104"/>
      <c r="WHZ651" s="60"/>
      <c r="WIA651" s="61"/>
      <c r="WIB651" s="104"/>
      <c r="WIC651" s="60"/>
      <c r="WID651" s="61"/>
      <c r="WIE651" s="104"/>
      <c r="WIF651" s="60"/>
      <c r="WIG651" s="61"/>
      <c r="WIH651" s="104"/>
      <c r="WII651" s="60"/>
      <c r="WIJ651" s="61"/>
      <c r="WIK651" s="104"/>
      <c r="WIL651" s="60"/>
      <c r="WIM651" s="61"/>
      <c r="WIN651" s="104"/>
      <c r="WIO651" s="60"/>
      <c r="WIP651" s="61"/>
      <c r="WIQ651" s="104"/>
      <c r="WIR651" s="60"/>
      <c r="WIS651" s="61"/>
      <c r="WIT651" s="104"/>
      <c r="WIU651" s="60"/>
      <c r="WIV651" s="61"/>
      <c r="WIW651" s="104"/>
      <c r="WIX651" s="60"/>
      <c r="WIY651" s="61"/>
      <c r="WIZ651" s="104"/>
      <c r="WJA651" s="60"/>
      <c r="WJB651" s="61"/>
      <c r="WJC651" s="104"/>
      <c r="WJD651" s="60"/>
      <c r="WJE651" s="61"/>
      <c r="WJF651" s="104"/>
      <c r="WJG651" s="60"/>
      <c r="WJH651" s="61"/>
      <c r="WJI651" s="104"/>
      <c r="WJJ651" s="60"/>
      <c r="WJK651" s="61"/>
      <c r="WJL651" s="104"/>
      <c r="WJM651" s="60"/>
      <c r="WJN651" s="61"/>
      <c r="WJO651" s="104"/>
      <c r="WJP651" s="60"/>
      <c r="WJQ651" s="61"/>
      <c r="WJR651" s="104"/>
      <c r="WJS651" s="60"/>
      <c r="WJT651" s="61"/>
      <c r="WJU651" s="104"/>
      <c r="WJV651" s="60"/>
      <c r="WJW651" s="61"/>
      <c r="WJX651" s="104"/>
      <c r="WJY651" s="60"/>
      <c r="WJZ651" s="61"/>
      <c r="WKA651" s="104"/>
      <c r="WKB651" s="60"/>
      <c r="WKC651" s="61"/>
      <c r="WKD651" s="104"/>
      <c r="WKE651" s="60"/>
      <c r="WKF651" s="61"/>
      <c r="WKG651" s="104"/>
      <c r="WKH651" s="60"/>
      <c r="WKI651" s="61"/>
      <c r="WKJ651" s="104"/>
      <c r="WKK651" s="60"/>
      <c r="WKL651" s="61"/>
      <c r="WKM651" s="104"/>
      <c r="WKN651" s="60"/>
      <c r="WKO651" s="61"/>
      <c r="WKP651" s="104"/>
      <c r="WKQ651" s="60"/>
      <c r="WKR651" s="61"/>
      <c r="WKS651" s="104"/>
      <c r="WKT651" s="60"/>
      <c r="WKU651" s="61"/>
      <c r="WKV651" s="104"/>
      <c r="WKW651" s="60"/>
      <c r="WKX651" s="61"/>
      <c r="WKY651" s="104"/>
      <c r="WKZ651" s="60"/>
      <c r="WLA651" s="61"/>
      <c r="WLB651" s="104"/>
      <c r="WLC651" s="60"/>
      <c r="WLD651" s="61"/>
      <c r="WLE651" s="104"/>
      <c r="WLF651" s="60"/>
      <c r="WLG651" s="61"/>
      <c r="WLH651" s="104"/>
      <c r="WLI651" s="60"/>
      <c r="WLJ651" s="61"/>
      <c r="WLK651" s="104"/>
      <c r="WLL651" s="60"/>
      <c r="WLM651" s="61"/>
      <c r="WLN651" s="104"/>
      <c r="WLO651" s="60"/>
      <c r="WLP651" s="61"/>
      <c r="WLQ651" s="104"/>
      <c r="WLR651" s="60"/>
      <c r="WLS651" s="61"/>
      <c r="WLT651" s="104"/>
      <c r="WLU651" s="60"/>
      <c r="WLV651" s="61"/>
      <c r="WLW651" s="104"/>
      <c r="WLX651" s="60"/>
      <c r="WLY651" s="61"/>
      <c r="WLZ651" s="104"/>
      <c r="WMA651" s="60"/>
      <c r="WMB651" s="61"/>
      <c r="WMC651" s="104"/>
      <c r="WMD651" s="60"/>
      <c r="WME651" s="61"/>
      <c r="WMF651" s="104"/>
      <c r="WMG651" s="60"/>
      <c r="WMH651" s="61"/>
      <c r="WMI651" s="104"/>
      <c r="WMJ651" s="60"/>
      <c r="WMK651" s="61"/>
      <c r="WML651" s="104"/>
      <c r="WMM651" s="60"/>
      <c r="WMN651" s="61"/>
      <c r="WMO651" s="104"/>
      <c r="WMP651" s="60"/>
      <c r="WMQ651" s="61"/>
      <c r="WMR651" s="104"/>
      <c r="WMS651" s="60"/>
      <c r="WMT651" s="61"/>
      <c r="WMU651" s="104"/>
      <c r="WMV651" s="60"/>
      <c r="WMW651" s="61"/>
      <c r="WMX651" s="104"/>
      <c r="WMY651" s="60"/>
      <c r="WMZ651" s="61"/>
      <c r="WNA651" s="104"/>
      <c r="WNB651" s="60"/>
      <c r="WNC651" s="61"/>
      <c r="WND651" s="104"/>
      <c r="WNE651" s="60"/>
      <c r="WNF651" s="61"/>
      <c r="WNG651" s="104"/>
      <c r="WNH651" s="60"/>
      <c r="WNI651" s="61"/>
      <c r="WNJ651" s="104"/>
      <c r="WNK651" s="60"/>
      <c r="WNL651" s="61"/>
      <c r="WNM651" s="104"/>
      <c r="WNN651" s="60"/>
      <c r="WNO651" s="61"/>
      <c r="WNP651" s="104"/>
      <c r="WNQ651" s="60"/>
      <c r="WNR651" s="61"/>
      <c r="WNS651" s="104"/>
      <c r="WNT651" s="60"/>
      <c r="WNU651" s="61"/>
      <c r="WNV651" s="104"/>
      <c r="WNW651" s="60"/>
      <c r="WNX651" s="61"/>
      <c r="WNY651" s="104"/>
      <c r="WNZ651" s="60"/>
      <c r="WOA651" s="61"/>
      <c r="WOB651" s="104"/>
      <c r="WOC651" s="60"/>
      <c r="WOD651" s="61"/>
      <c r="WOE651" s="104"/>
      <c r="WOF651" s="60"/>
      <c r="WOG651" s="61"/>
      <c r="WOH651" s="104"/>
      <c r="WOI651" s="60"/>
      <c r="WOJ651" s="61"/>
      <c r="WOK651" s="104"/>
      <c r="WOL651" s="60"/>
      <c r="WOM651" s="61"/>
      <c r="WON651" s="104"/>
      <c r="WOO651" s="60"/>
      <c r="WOP651" s="61"/>
      <c r="WOQ651" s="104"/>
      <c r="WOR651" s="60"/>
      <c r="WOS651" s="61"/>
      <c r="WOT651" s="104"/>
      <c r="WOU651" s="60"/>
      <c r="WOV651" s="61"/>
      <c r="WOW651" s="104"/>
      <c r="WOX651" s="60"/>
      <c r="WOY651" s="61"/>
      <c r="WOZ651" s="104"/>
      <c r="WPA651" s="60"/>
      <c r="WPB651" s="61"/>
      <c r="WPC651" s="104"/>
      <c r="WPD651" s="60"/>
      <c r="WPE651" s="61"/>
      <c r="WPF651" s="104"/>
      <c r="WPG651" s="60"/>
      <c r="WPH651" s="61"/>
      <c r="WPI651" s="104"/>
      <c r="WPJ651" s="60"/>
      <c r="WPK651" s="61"/>
      <c r="WPL651" s="104"/>
      <c r="WPM651" s="60"/>
      <c r="WPN651" s="61"/>
      <c r="WPO651" s="104"/>
      <c r="WPP651" s="60"/>
      <c r="WPQ651" s="61"/>
      <c r="WPR651" s="104"/>
      <c r="WPS651" s="60"/>
      <c r="WPT651" s="61"/>
      <c r="WPU651" s="104"/>
      <c r="WPV651" s="60"/>
      <c r="WPW651" s="61"/>
      <c r="WPX651" s="104"/>
      <c r="WPY651" s="60"/>
      <c r="WPZ651" s="61"/>
      <c r="WQA651" s="104"/>
      <c r="WQB651" s="60"/>
      <c r="WQC651" s="61"/>
      <c r="WQD651" s="104"/>
      <c r="WQE651" s="60"/>
      <c r="WQF651" s="61"/>
      <c r="WQG651" s="104"/>
      <c r="WQH651" s="60"/>
      <c r="WQI651" s="61"/>
      <c r="WQJ651" s="104"/>
      <c r="WQK651" s="60"/>
      <c r="WQL651" s="61"/>
      <c r="WQM651" s="104"/>
      <c r="WQN651" s="60"/>
      <c r="WQO651" s="61"/>
      <c r="WQP651" s="104"/>
      <c r="WQQ651" s="60"/>
      <c r="WQR651" s="61"/>
      <c r="WQS651" s="104"/>
      <c r="WQT651" s="60"/>
      <c r="WQU651" s="61"/>
      <c r="WQV651" s="104"/>
      <c r="WQW651" s="60"/>
      <c r="WQX651" s="61"/>
      <c r="WQY651" s="104"/>
      <c r="WQZ651" s="60"/>
      <c r="WRA651" s="61"/>
      <c r="WRB651" s="104"/>
      <c r="WRC651" s="60"/>
      <c r="WRD651" s="61"/>
      <c r="WRE651" s="104"/>
      <c r="WRF651" s="60"/>
      <c r="WRG651" s="61"/>
      <c r="WRH651" s="104"/>
      <c r="WRI651" s="60"/>
      <c r="WRJ651" s="61"/>
      <c r="WRK651" s="104"/>
      <c r="WRL651" s="60"/>
      <c r="WRM651" s="61"/>
      <c r="WRN651" s="104"/>
      <c r="WRO651" s="60"/>
      <c r="WRP651" s="61"/>
      <c r="WRQ651" s="104"/>
      <c r="WRR651" s="60"/>
      <c r="WRS651" s="61"/>
      <c r="WRT651" s="104"/>
      <c r="WRU651" s="60"/>
      <c r="WRV651" s="61"/>
      <c r="WRW651" s="104"/>
      <c r="WRX651" s="60"/>
      <c r="WRY651" s="61"/>
      <c r="WRZ651" s="104"/>
      <c r="WSA651" s="60"/>
      <c r="WSB651" s="61"/>
      <c r="WSC651" s="104"/>
      <c r="WSD651" s="60"/>
      <c r="WSE651" s="61"/>
      <c r="WSF651" s="104"/>
      <c r="WSG651" s="60"/>
      <c r="WSH651" s="61"/>
      <c r="WSI651" s="104"/>
      <c r="WSJ651" s="60"/>
      <c r="WSK651" s="61"/>
      <c r="WSL651" s="104"/>
      <c r="WSM651" s="60"/>
      <c r="WSN651" s="61"/>
      <c r="WSO651" s="104"/>
      <c r="WSP651" s="60"/>
      <c r="WSQ651" s="61"/>
      <c r="WSR651" s="104"/>
      <c r="WSS651" s="60"/>
      <c r="WST651" s="61"/>
      <c r="WSU651" s="104"/>
      <c r="WSV651" s="60"/>
      <c r="WSW651" s="61"/>
      <c r="WSX651" s="104"/>
      <c r="WSY651" s="60"/>
      <c r="WSZ651" s="61"/>
      <c r="WTA651" s="104"/>
      <c r="WTB651" s="60"/>
      <c r="WTC651" s="61"/>
      <c r="WTD651" s="104"/>
      <c r="WTE651" s="60"/>
      <c r="WTF651" s="61"/>
      <c r="WTG651" s="104"/>
      <c r="WTH651" s="60"/>
      <c r="WTI651" s="61"/>
      <c r="WTJ651" s="104"/>
      <c r="WTK651" s="60"/>
      <c r="WTL651" s="61"/>
      <c r="WTM651" s="104"/>
      <c r="WTN651" s="60"/>
      <c r="WTO651" s="61"/>
      <c r="WTP651" s="104"/>
      <c r="WTQ651" s="60"/>
      <c r="WTR651" s="61"/>
      <c r="WTS651" s="104"/>
      <c r="WTT651" s="60"/>
      <c r="WTU651" s="61"/>
      <c r="WTV651" s="104"/>
      <c r="WTW651" s="60"/>
      <c r="WTX651" s="61"/>
      <c r="WTY651" s="104"/>
      <c r="WTZ651" s="60"/>
      <c r="WUA651" s="61"/>
      <c r="WUB651" s="104"/>
      <c r="WUC651" s="60"/>
      <c r="WUD651" s="61"/>
      <c r="WUE651" s="104"/>
      <c r="WUF651" s="60"/>
      <c r="WUG651" s="61"/>
      <c r="WUH651" s="104"/>
      <c r="WUI651" s="60"/>
      <c r="WUJ651" s="61"/>
      <c r="WUK651" s="104"/>
      <c r="WUL651" s="60"/>
      <c r="WUM651" s="61"/>
      <c r="WUN651" s="104"/>
      <c r="WUO651" s="60"/>
      <c r="WUP651" s="61"/>
      <c r="WUQ651" s="104"/>
      <c r="WUR651" s="60"/>
      <c r="WUS651" s="61"/>
      <c r="WUT651" s="104"/>
      <c r="WUU651" s="60"/>
      <c r="WUV651" s="61"/>
      <c r="WUW651" s="104"/>
      <c r="WUX651" s="60"/>
      <c r="WUY651" s="61"/>
      <c r="WUZ651" s="104"/>
      <c r="WVA651" s="60"/>
      <c r="WVB651" s="61"/>
      <c r="WVC651" s="104"/>
      <c r="WVD651" s="60"/>
      <c r="WVE651" s="61"/>
      <c r="WVF651" s="104"/>
      <c r="WVG651" s="60"/>
      <c r="WVH651" s="61"/>
      <c r="WVI651" s="104"/>
      <c r="WVJ651" s="60"/>
      <c r="WVK651" s="61"/>
      <c r="WVL651" s="104"/>
      <c r="WVM651" s="60"/>
      <c r="WVN651" s="61"/>
      <c r="WVO651" s="104"/>
      <c r="WVP651" s="60"/>
      <c r="WVQ651" s="61"/>
      <c r="WVR651" s="104"/>
      <c r="WVS651" s="60"/>
      <c r="WVT651" s="61"/>
      <c r="WVU651" s="104"/>
      <c r="WVV651" s="60"/>
      <c r="WVW651" s="61"/>
      <c r="WVX651" s="104"/>
      <c r="WVY651" s="60"/>
      <c r="WVZ651" s="61"/>
      <c r="WWA651" s="104"/>
      <c r="WWB651" s="60"/>
      <c r="WWC651" s="61"/>
      <c r="WWD651" s="104"/>
      <c r="WWE651" s="60"/>
      <c r="WWF651" s="61"/>
      <c r="WWG651" s="104"/>
      <c r="WWH651" s="60"/>
      <c r="WWI651" s="61"/>
      <c r="WWJ651" s="104"/>
      <c r="WWK651" s="60"/>
      <c r="WWL651" s="61"/>
      <c r="WWM651" s="104"/>
      <c r="WWN651" s="60"/>
      <c r="WWO651" s="61"/>
      <c r="WWP651" s="104"/>
      <c r="WWQ651" s="60"/>
      <c r="WWR651" s="61"/>
      <c r="WWS651" s="104"/>
      <c r="WWT651" s="60"/>
      <c r="WWU651" s="61"/>
      <c r="WWV651" s="104"/>
      <c r="WWW651" s="60"/>
      <c r="WWX651" s="61"/>
      <c r="WWY651" s="104"/>
      <c r="WWZ651" s="60"/>
      <c r="WXA651" s="61"/>
      <c r="WXB651" s="104"/>
      <c r="WXC651" s="60"/>
      <c r="WXD651" s="61"/>
      <c r="WXE651" s="104"/>
      <c r="WXF651" s="60"/>
      <c r="WXG651" s="61"/>
      <c r="WXH651" s="104"/>
      <c r="WXI651" s="60"/>
      <c r="WXJ651" s="61"/>
      <c r="WXK651" s="104"/>
      <c r="WXL651" s="60"/>
      <c r="WXM651" s="61"/>
      <c r="WXN651" s="104"/>
      <c r="WXO651" s="60"/>
      <c r="WXP651" s="61"/>
      <c r="WXQ651" s="104"/>
      <c r="WXR651" s="60"/>
      <c r="WXS651" s="61"/>
      <c r="WXT651" s="104"/>
      <c r="WXU651" s="60"/>
      <c r="WXV651" s="61"/>
      <c r="WXW651" s="104"/>
      <c r="WXX651" s="60"/>
      <c r="WXY651" s="61"/>
      <c r="WXZ651" s="104"/>
      <c r="WYA651" s="60"/>
      <c r="WYB651" s="61"/>
      <c r="WYC651" s="104"/>
      <c r="WYD651" s="60"/>
      <c r="WYE651" s="61"/>
      <c r="WYF651" s="104"/>
      <c r="WYG651" s="60"/>
      <c r="WYH651" s="61"/>
      <c r="WYI651" s="104"/>
      <c r="WYJ651" s="60"/>
      <c r="WYK651" s="61"/>
      <c r="WYL651" s="104"/>
      <c r="WYM651" s="60"/>
      <c r="WYN651" s="61"/>
      <c r="WYO651" s="104"/>
      <c r="WYP651" s="60"/>
      <c r="WYQ651" s="61"/>
      <c r="WYR651" s="104"/>
      <c r="WYS651" s="60"/>
      <c r="WYT651" s="61"/>
      <c r="WYU651" s="104"/>
      <c r="WYV651" s="60"/>
      <c r="WYW651" s="61"/>
      <c r="WYX651" s="104"/>
      <c r="WYY651" s="60"/>
      <c r="WYZ651" s="61"/>
      <c r="WZA651" s="104"/>
      <c r="WZB651" s="60"/>
      <c r="WZC651" s="61"/>
      <c r="WZD651" s="104"/>
      <c r="WZE651" s="60"/>
      <c r="WZF651" s="61"/>
      <c r="WZG651" s="104"/>
      <c r="WZH651" s="60"/>
      <c r="WZI651" s="61"/>
      <c r="WZJ651" s="104"/>
      <c r="WZK651" s="60"/>
      <c r="WZL651" s="61"/>
      <c r="WZM651" s="104"/>
      <c r="WZN651" s="60"/>
      <c r="WZO651" s="61"/>
      <c r="WZP651" s="104"/>
      <c r="WZQ651" s="60"/>
      <c r="WZR651" s="61"/>
      <c r="WZS651" s="104"/>
      <c r="WZT651" s="60"/>
      <c r="WZU651" s="61"/>
      <c r="WZV651" s="104"/>
      <c r="WZW651" s="60"/>
      <c r="WZX651" s="61"/>
      <c r="WZY651" s="104"/>
      <c r="WZZ651" s="60"/>
      <c r="XAA651" s="61"/>
      <c r="XAB651" s="104"/>
      <c r="XAC651" s="60"/>
      <c r="XAD651" s="61"/>
      <c r="XAE651" s="104"/>
      <c r="XAF651" s="60"/>
      <c r="XAG651" s="61"/>
      <c r="XAH651" s="104"/>
      <c r="XAI651" s="60"/>
      <c r="XAJ651" s="61"/>
      <c r="XAK651" s="104"/>
      <c r="XAL651" s="60"/>
      <c r="XAM651" s="61"/>
      <c r="XAN651" s="104"/>
      <c r="XAO651" s="60"/>
      <c r="XAP651" s="61"/>
      <c r="XAQ651" s="104"/>
      <c r="XAR651" s="60"/>
      <c r="XAS651" s="61"/>
      <c r="XAT651" s="104"/>
      <c r="XAU651" s="60"/>
      <c r="XAV651" s="61"/>
      <c r="XAW651" s="104"/>
      <c r="XAX651" s="60"/>
      <c r="XAY651" s="61"/>
      <c r="XAZ651" s="104"/>
      <c r="XBA651" s="60"/>
      <c r="XBB651" s="61"/>
      <c r="XBC651" s="104"/>
      <c r="XBD651" s="60"/>
      <c r="XBE651" s="61"/>
      <c r="XBF651" s="104"/>
      <c r="XBG651" s="60"/>
      <c r="XBH651" s="61"/>
      <c r="XBI651" s="104"/>
      <c r="XBJ651" s="60"/>
      <c r="XBK651" s="61"/>
      <c r="XBL651" s="104"/>
      <c r="XBM651" s="60"/>
      <c r="XBN651" s="61"/>
      <c r="XBO651" s="104"/>
      <c r="XBP651" s="60"/>
      <c r="XBQ651" s="61"/>
      <c r="XBR651" s="104"/>
      <c r="XBS651" s="60"/>
      <c r="XBT651" s="61"/>
      <c r="XBU651" s="104"/>
      <c r="XBV651" s="60"/>
      <c r="XBW651" s="61"/>
      <c r="XBX651" s="104"/>
      <c r="XBY651" s="60"/>
      <c r="XBZ651" s="61"/>
      <c r="XCA651" s="104"/>
      <c r="XCB651" s="60"/>
      <c r="XCC651" s="61"/>
      <c r="XCD651" s="104"/>
      <c r="XCE651" s="60"/>
      <c r="XCF651" s="61"/>
      <c r="XCG651" s="104"/>
      <c r="XCH651" s="60"/>
      <c r="XCI651" s="61"/>
      <c r="XCJ651" s="104"/>
      <c r="XCK651" s="60"/>
      <c r="XCL651" s="61"/>
      <c r="XCM651" s="104"/>
      <c r="XCN651" s="60"/>
      <c r="XCO651" s="61"/>
      <c r="XCP651" s="104"/>
      <c r="XCQ651" s="60"/>
      <c r="XCR651" s="61"/>
      <c r="XCS651" s="104"/>
      <c r="XCT651" s="60"/>
      <c r="XCU651" s="61"/>
      <c r="XCV651" s="104"/>
      <c r="XCW651" s="60"/>
      <c r="XCX651" s="61"/>
      <c r="XCY651" s="104"/>
      <c r="XCZ651" s="60"/>
      <c r="XDA651" s="61"/>
      <c r="XDB651" s="104"/>
      <c r="XDC651" s="60"/>
      <c r="XDD651" s="61"/>
      <c r="XDE651" s="104"/>
      <c r="XDF651" s="60"/>
      <c r="XDG651" s="61"/>
      <c r="XDH651" s="104"/>
      <c r="XDI651" s="60"/>
      <c r="XDJ651" s="61"/>
      <c r="XDK651" s="104"/>
      <c r="XDL651" s="60"/>
      <c r="XDM651" s="61"/>
      <c r="XDN651" s="104"/>
      <c r="XDO651" s="60"/>
      <c r="XDP651" s="61"/>
      <c r="XDQ651" s="104"/>
      <c r="XDR651" s="60"/>
      <c r="XDS651" s="61"/>
      <c r="XDT651" s="104"/>
      <c r="XDU651" s="60"/>
      <c r="XDV651" s="61"/>
      <c r="XDW651" s="104"/>
      <c r="XDX651" s="60"/>
      <c r="XDY651" s="61"/>
      <c r="XDZ651" s="104"/>
      <c r="XEA651" s="60"/>
      <c r="XEB651" s="61"/>
      <c r="XEC651" s="104"/>
      <c r="XED651" s="60"/>
      <c r="XEE651" s="61"/>
      <c r="XEF651" s="104"/>
      <c r="XEG651" s="60"/>
      <c r="XEH651" s="61"/>
      <c r="XEI651" s="104"/>
      <c r="XEJ651" s="60"/>
      <c r="XEK651" s="61"/>
      <c r="XEL651" s="104"/>
      <c r="XEM651" s="60"/>
      <c r="XEN651" s="61"/>
      <c r="XEO651" s="104"/>
      <c r="XEP651" s="60"/>
      <c r="XEQ651" s="61"/>
      <c r="XER651" s="104"/>
      <c r="XES651" s="60"/>
      <c r="XET651" s="61"/>
      <c r="XEU651" s="104"/>
      <c r="XEV651" s="60"/>
      <c r="XEW651" s="61"/>
      <c r="XEX651" s="104"/>
      <c r="XEY651" s="60"/>
      <c r="XEZ651" s="61"/>
      <c r="XFA651" s="104"/>
      <c r="XFB651" s="60"/>
      <c r="XFC651" s="61"/>
      <c r="XFD651" s="104"/>
    </row>
    <row r="652" spans="1:16384" s="260" customFormat="1" ht="18" customHeight="1">
      <c r="A652" s="121"/>
      <c r="B652" s="107"/>
      <c r="C652" s="108"/>
      <c r="D652" s="105"/>
      <c r="E652" s="43" t="s">
        <v>329</v>
      </c>
      <c r="F652" s="44" t="s">
        <v>347</v>
      </c>
      <c r="G652" s="272">
        <v>1</v>
      </c>
      <c r="H652" s="70">
        <v>30</v>
      </c>
      <c r="I652" s="79">
        <v>0</v>
      </c>
      <c r="J652" s="106">
        <v>40</v>
      </c>
      <c r="K652" s="87">
        <f t="shared" ref="K652:K670" si="41">IF(OR(LEFT(E652,2)="ĐA",LEFT(E652,2)="DA",LEFT(E652,5)="Đồ án",LEFT(E652,5)="Đồán ",LEFT(E652,9)="Sinh hoạt",LEFT(E652,9)="sinh hoạt",LEFT(E652,6)="Cố vấn",LEFT(E652,6)="cố vấn",LEFT(E652,4)="cvht",LEFT(E652,4)="CVHT",LEFT(E652,4)="shcn",LEFT(E652,4)="SHCN"),0,(IF(AND(H652&gt;0,J652&gt;0),IF(J652&gt;60,1.3,IF(J652&gt;35,1.2,1)),0)))</f>
        <v>1.2</v>
      </c>
      <c r="L652" s="87">
        <f t="shared" ref="L652:L670" si="42">IF(OR(LEFT(E652,2)="ĐA",LEFT(E652,2)="DA",LEFT(E652,5)="Đồ án",LEFT(E652,5)="Đồán "),0,IF(AND(J652&gt;0,I652&gt;0),IF(AND(OR(LEFT(E652,4)="GDQP",LEFT(E652,4)="gdqp",LEFT(E652,19)="Giáo dục quốc phòng"),J652&gt;50),1.3,IF(J652&gt;35,1.2,IF(J652&gt;29,1.1,1))),0))</f>
        <v>0</v>
      </c>
      <c r="M652" s="46">
        <f t="shared" ref="M652:M670" si="43">ROUND(IF(OR(LEFT(E652,2)="ĐA",LEFT(E652,2)="DA",LEFT(E652,5)="Đồ án",LEFT(E652,5)="Đồán "),J652*0.5,(IF(H652&gt;0,H652*K652,"0")+IF(I652&gt;0,(I652*0.75)*L652,"0"))),1)</f>
        <v>36</v>
      </c>
      <c r="N652" s="358"/>
      <c r="O652" s="354"/>
      <c r="P652" s="353"/>
      <c r="Q652" s="354"/>
      <c r="R652" s="353"/>
      <c r="S652" s="356"/>
      <c r="T652" s="348"/>
      <c r="U652" s="356"/>
      <c r="V652" s="348"/>
      <c r="W652" s="262"/>
      <c r="X652" s="348"/>
      <c r="Y652" s="348"/>
      <c r="Z652" s="348"/>
      <c r="AA652" s="348"/>
      <c r="AB652" s="348"/>
      <c r="AC652" s="348"/>
      <c r="AD652" s="83"/>
    </row>
    <row r="653" spans="1:16384" s="260" customFormat="1" ht="18" customHeight="1">
      <c r="A653" s="121"/>
      <c r="B653" s="107"/>
      <c r="C653" s="108"/>
      <c r="D653" s="105"/>
      <c r="E653" s="43" t="s">
        <v>329</v>
      </c>
      <c r="F653" s="44" t="s">
        <v>348</v>
      </c>
      <c r="G653" s="272">
        <v>1</v>
      </c>
      <c r="H653" s="70">
        <v>30</v>
      </c>
      <c r="I653" s="79">
        <v>0</v>
      </c>
      <c r="J653" s="106">
        <v>40</v>
      </c>
      <c r="K653" s="87">
        <f t="shared" si="41"/>
        <v>1.2</v>
      </c>
      <c r="L653" s="87">
        <f t="shared" si="42"/>
        <v>0</v>
      </c>
      <c r="M653" s="46">
        <f t="shared" si="43"/>
        <v>36</v>
      </c>
      <c r="N653" s="358"/>
      <c r="O653" s="354"/>
      <c r="P653" s="353"/>
      <c r="Q653" s="354"/>
      <c r="R653" s="353"/>
      <c r="S653" s="356"/>
      <c r="T653" s="348"/>
      <c r="U653" s="356"/>
      <c r="V653" s="348"/>
      <c r="W653" s="262"/>
      <c r="X653" s="348"/>
      <c r="Y653" s="348"/>
      <c r="Z653" s="348"/>
      <c r="AA653" s="348"/>
      <c r="AB653" s="348"/>
      <c r="AC653" s="348"/>
      <c r="AD653" s="83"/>
    </row>
    <row r="654" spans="1:16384" s="260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>
        <f t="shared" si="41"/>
        <v>0</v>
      </c>
      <c r="L654" s="87">
        <f t="shared" si="42"/>
        <v>0</v>
      </c>
      <c r="M654" s="46">
        <f t="shared" si="43"/>
        <v>0</v>
      </c>
      <c r="N654" s="358"/>
      <c r="O654" s="354"/>
      <c r="P654" s="353"/>
      <c r="Q654" s="354"/>
      <c r="R654" s="353"/>
      <c r="S654" s="356"/>
      <c r="T654" s="348"/>
      <c r="U654" s="356"/>
      <c r="V654" s="348"/>
      <c r="W654" s="262"/>
      <c r="X654" s="348"/>
      <c r="Y654" s="348"/>
      <c r="Z654" s="348"/>
      <c r="AA654" s="348"/>
      <c r="AB654" s="348"/>
      <c r="AC654" s="348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1"/>
        <v>0</v>
      </c>
      <c r="L655" s="87">
        <f t="shared" si="42"/>
        <v>0</v>
      </c>
      <c r="M655" s="46">
        <f t="shared" si="43"/>
        <v>0</v>
      </c>
      <c r="N655" s="358"/>
      <c r="O655" s="354"/>
      <c r="P655" s="353"/>
      <c r="Q655" s="354"/>
      <c r="R655" s="353"/>
      <c r="S655" s="356"/>
      <c r="T655" s="348"/>
      <c r="U655" s="356"/>
      <c r="V655" s="348"/>
      <c r="W655" s="262"/>
      <c r="X655" s="348"/>
      <c r="Y655" s="348"/>
      <c r="Z655" s="348"/>
      <c r="AA655" s="348"/>
      <c r="AB655" s="348"/>
      <c r="AC655" s="348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1"/>
        <v>0</v>
      </c>
      <c r="L656" s="87">
        <f t="shared" si="42"/>
        <v>0</v>
      </c>
      <c r="M656" s="46">
        <f t="shared" si="43"/>
        <v>0</v>
      </c>
      <c r="N656" s="358"/>
      <c r="O656" s="354"/>
      <c r="P656" s="353"/>
      <c r="Q656" s="354"/>
      <c r="R656" s="353"/>
      <c r="S656" s="356"/>
      <c r="T656" s="348"/>
      <c r="U656" s="356"/>
      <c r="V656" s="348"/>
      <c r="W656" s="262"/>
      <c r="X656" s="348"/>
      <c r="Y656" s="348"/>
      <c r="Z656" s="348"/>
      <c r="AA656" s="348"/>
      <c r="AB656" s="348"/>
      <c r="AC656" s="348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1"/>
        <v>0</v>
      </c>
      <c r="L657" s="87">
        <f t="shared" si="42"/>
        <v>0</v>
      </c>
      <c r="M657" s="46">
        <f t="shared" si="43"/>
        <v>0</v>
      </c>
      <c r="N657" s="358"/>
      <c r="O657" s="354"/>
      <c r="P657" s="353"/>
      <c r="Q657" s="354"/>
      <c r="R657" s="353"/>
      <c r="S657" s="356"/>
      <c r="T657" s="348"/>
      <c r="U657" s="356"/>
      <c r="V657" s="348"/>
      <c r="W657" s="262"/>
      <c r="X657" s="348"/>
      <c r="Y657" s="348"/>
      <c r="Z657" s="348"/>
      <c r="AA657" s="348"/>
      <c r="AB657" s="348"/>
      <c r="AC657" s="348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1"/>
        <v>0</v>
      </c>
      <c r="L658" s="87">
        <f t="shared" si="42"/>
        <v>0</v>
      </c>
      <c r="M658" s="46">
        <f t="shared" si="43"/>
        <v>0</v>
      </c>
      <c r="N658" s="358"/>
      <c r="O658" s="354"/>
      <c r="P658" s="353"/>
      <c r="Q658" s="354"/>
      <c r="R658" s="353"/>
      <c r="S658" s="356"/>
      <c r="T658" s="348"/>
      <c r="U658" s="356"/>
      <c r="V658" s="348"/>
      <c r="W658" s="262"/>
      <c r="X658" s="348"/>
      <c r="Y658" s="348"/>
      <c r="Z658" s="348"/>
      <c r="AA658" s="348"/>
      <c r="AB658" s="348"/>
      <c r="AC658" s="348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1"/>
        <v>0</v>
      </c>
      <c r="L659" s="87">
        <f t="shared" si="42"/>
        <v>0</v>
      </c>
      <c r="M659" s="46">
        <f t="shared" si="43"/>
        <v>0</v>
      </c>
      <c r="N659" s="358"/>
      <c r="O659" s="354"/>
      <c r="P659" s="353"/>
      <c r="Q659" s="354"/>
      <c r="R659" s="353"/>
      <c r="S659" s="356"/>
      <c r="T659" s="348"/>
      <c r="U659" s="356"/>
      <c r="V659" s="348"/>
      <c r="W659" s="262"/>
      <c r="X659" s="348"/>
      <c r="Y659" s="348"/>
      <c r="Z659" s="348"/>
      <c r="AA659" s="348"/>
      <c r="AB659" s="348"/>
      <c r="AC659" s="348"/>
      <c r="AD659" s="83"/>
    </row>
    <row r="660" spans="1:30" s="260" customFormat="1" ht="18" hidden="1" customHeight="1">
      <c r="A660" s="121"/>
      <c r="B660" s="107"/>
      <c r="C660" s="108"/>
      <c r="D660" s="105"/>
      <c r="E660" s="43"/>
      <c r="F660" s="44"/>
      <c r="G660" s="272"/>
      <c r="H660" s="70"/>
      <c r="I660" s="79"/>
      <c r="J660" s="106"/>
      <c r="K660" s="87">
        <f t="shared" si="41"/>
        <v>0</v>
      </c>
      <c r="L660" s="87">
        <f t="shared" si="42"/>
        <v>0</v>
      </c>
      <c r="M660" s="46">
        <f t="shared" si="43"/>
        <v>0</v>
      </c>
      <c r="N660" s="358"/>
      <c r="O660" s="354"/>
      <c r="P660" s="353"/>
      <c r="Q660" s="354"/>
      <c r="R660" s="353"/>
      <c r="S660" s="356"/>
      <c r="T660" s="348"/>
      <c r="U660" s="356"/>
      <c r="V660" s="348"/>
      <c r="W660" s="262"/>
      <c r="X660" s="348"/>
      <c r="Y660" s="348"/>
      <c r="Z660" s="348"/>
      <c r="AA660" s="348"/>
      <c r="AB660" s="348"/>
      <c r="AC660" s="348"/>
      <c r="AD660" s="83"/>
    </row>
    <row r="661" spans="1:30" ht="18" customHeight="1">
      <c r="A661" s="104">
        <v>37</v>
      </c>
      <c r="B661" s="60" t="s">
        <v>528</v>
      </c>
      <c r="C661" s="61"/>
      <c r="D661" s="64"/>
      <c r="E661" s="43" t="s">
        <v>426</v>
      </c>
      <c r="F661" s="44" t="s">
        <v>324</v>
      </c>
      <c r="G661" s="86">
        <v>2</v>
      </c>
      <c r="H661" s="70">
        <v>30</v>
      </c>
      <c r="I661" s="79">
        <v>30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63</v>
      </c>
      <c r="N661" s="357"/>
      <c r="O661" s="352"/>
      <c r="P661" s="350">
        <f>SUM(M661:M668)</f>
        <v>639</v>
      </c>
      <c r="Q661" s="352"/>
      <c r="R661" s="350"/>
      <c r="S661" s="355"/>
      <c r="T661" s="352"/>
      <c r="U661" s="355"/>
      <c r="V661" s="352"/>
      <c r="W661" s="261"/>
      <c r="X661" s="352"/>
      <c r="Y661" s="350"/>
      <c r="Z661" s="397"/>
      <c r="AA661" s="397"/>
      <c r="AB661" s="398"/>
      <c r="AC661" s="403">
        <f>P661</f>
        <v>639</v>
      </c>
      <c r="AD661" s="83"/>
    </row>
    <row r="662" spans="1:30" ht="18" customHeight="1">
      <c r="A662" s="90"/>
      <c r="B662" s="109"/>
      <c r="C662" s="110"/>
      <c r="D662" s="64"/>
      <c r="E662" s="92" t="s">
        <v>426</v>
      </c>
      <c r="F662" s="44" t="s">
        <v>325</v>
      </c>
      <c r="G662" s="69">
        <v>2</v>
      </c>
      <c r="H662" s="70">
        <v>30</v>
      </c>
      <c r="I662" s="79">
        <v>30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63</v>
      </c>
      <c r="N662" s="358"/>
      <c r="O662" s="354"/>
      <c r="P662" s="353"/>
      <c r="Q662" s="354"/>
      <c r="R662" s="353"/>
      <c r="S662" s="356"/>
      <c r="T662" s="354"/>
      <c r="U662" s="356"/>
      <c r="V662" s="354"/>
      <c r="W662" s="262"/>
      <c r="X662" s="354"/>
      <c r="Y662" s="353"/>
      <c r="Z662" s="400"/>
      <c r="AA662" s="400"/>
      <c r="AB662" s="399"/>
      <c r="AC662" s="348"/>
      <c r="AD662" s="83"/>
    </row>
    <row r="663" spans="1:30" ht="18" customHeight="1">
      <c r="A663" s="90"/>
      <c r="B663" s="107"/>
      <c r="C663" s="108"/>
      <c r="D663" s="105"/>
      <c r="E663" s="92" t="s">
        <v>334</v>
      </c>
      <c r="F663" s="44" t="s">
        <v>243</v>
      </c>
      <c r="G663" s="69">
        <v>2</v>
      </c>
      <c r="H663" s="70">
        <v>30</v>
      </c>
      <c r="I663" s="79">
        <v>30</v>
      </c>
      <c r="J663" s="106">
        <v>40</v>
      </c>
      <c r="K663" s="87">
        <f t="shared" si="41"/>
        <v>1.2</v>
      </c>
      <c r="L663" s="87">
        <f t="shared" si="42"/>
        <v>1.2</v>
      </c>
      <c r="M663" s="46">
        <f t="shared" si="43"/>
        <v>63</v>
      </c>
      <c r="N663" s="358"/>
      <c r="O663" s="354"/>
      <c r="P663" s="353"/>
      <c r="Q663" s="354"/>
      <c r="R663" s="353"/>
      <c r="S663" s="356"/>
      <c r="T663" s="354"/>
      <c r="U663" s="356"/>
      <c r="V663" s="354"/>
      <c r="W663" s="262"/>
      <c r="X663" s="354"/>
      <c r="Y663" s="353"/>
      <c r="Z663" s="400"/>
      <c r="AA663" s="400"/>
      <c r="AB663" s="399"/>
      <c r="AC663" s="348"/>
      <c r="AD663" s="83"/>
    </row>
    <row r="664" spans="1:30" ht="18" customHeight="1">
      <c r="A664" s="90"/>
      <c r="B664" s="107"/>
      <c r="C664" s="108"/>
      <c r="D664" s="105"/>
      <c r="E664" s="92" t="s">
        <v>279</v>
      </c>
      <c r="F664" s="44" t="s">
        <v>427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1"/>
        <v>1.2</v>
      </c>
      <c r="L664" s="87">
        <f t="shared" si="42"/>
        <v>1.2</v>
      </c>
      <c r="M664" s="46">
        <f t="shared" si="43"/>
        <v>90</v>
      </c>
      <c r="N664" s="358"/>
      <c r="O664" s="354"/>
      <c r="P664" s="353"/>
      <c r="Q664" s="354"/>
      <c r="R664" s="353"/>
      <c r="S664" s="356"/>
      <c r="T664" s="354"/>
      <c r="U664" s="356"/>
      <c r="V664" s="354"/>
      <c r="W664" s="262"/>
      <c r="X664" s="354"/>
      <c r="Y664" s="353"/>
      <c r="Z664" s="400"/>
      <c r="AA664" s="400"/>
      <c r="AB664" s="399"/>
      <c r="AC664" s="348"/>
      <c r="AD664" s="83"/>
    </row>
    <row r="665" spans="1:30" ht="18" customHeight="1">
      <c r="A665" s="90"/>
      <c r="B665" s="63"/>
      <c r="C665" s="108"/>
      <c r="D665" s="105"/>
      <c r="E665" s="92" t="s">
        <v>279</v>
      </c>
      <c r="F665" s="44" t="s">
        <v>428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1"/>
        <v>1.2</v>
      </c>
      <c r="L665" s="87">
        <f t="shared" si="42"/>
        <v>1.2</v>
      </c>
      <c r="M665" s="46">
        <f t="shared" si="43"/>
        <v>90</v>
      </c>
      <c r="N665" s="358"/>
      <c r="O665" s="354"/>
      <c r="P665" s="353"/>
      <c r="Q665" s="354"/>
      <c r="R665" s="353"/>
      <c r="S665" s="356"/>
      <c r="T665" s="354"/>
      <c r="U665" s="356"/>
      <c r="V665" s="354"/>
      <c r="W665" s="262"/>
      <c r="X665" s="354"/>
      <c r="Y665" s="353"/>
      <c r="Z665" s="400"/>
      <c r="AA665" s="400"/>
      <c r="AB665" s="399"/>
      <c r="AC665" s="348"/>
      <c r="AD665" s="83"/>
    </row>
    <row r="666" spans="1:30" ht="18" customHeight="1">
      <c r="A666" s="90"/>
      <c r="B666" s="107"/>
      <c r="C666" s="108"/>
      <c r="D666" s="105"/>
      <c r="E666" s="92" t="s">
        <v>279</v>
      </c>
      <c r="F666" s="44" t="s">
        <v>429</v>
      </c>
      <c r="G666" s="69">
        <v>2</v>
      </c>
      <c r="H666" s="70">
        <v>30</v>
      </c>
      <c r="I666" s="79">
        <v>60</v>
      </c>
      <c r="J666" s="106">
        <v>40</v>
      </c>
      <c r="K666" s="87">
        <f t="shared" si="41"/>
        <v>1.2</v>
      </c>
      <c r="L666" s="87">
        <f t="shared" si="42"/>
        <v>1.2</v>
      </c>
      <c r="M666" s="46">
        <f t="shared" si="43"/>
        <v>90</v>
      </c>
      <c r="N666" s="358"/>
      <c r="O666" s="354"/>
      <c r="P666" s="353"/>
      <c r="Q666" s="354"/>
      <c r="R666" s="353"/>
      <c r="S666" s="356"/>
      <c r="T666" s="354"/>
      <c r="U666" s="356"/>
      <c r="V666" s="354"/>
      <c r="W666" s="262"/>
      <c r="X666" s="354"/>
      <c r="Y666" s="353"/>
      <c r="Z666" s="400"/>
      <c r="AA666" s="400"/>
      <c r="AB666" s="399"/>
      <c r="AC666" s="348"/>
      <c r="AD666" s="83"/>
    </row>
    <row r="667" spans="1:30" ht="18" customHeight="1">
      <c r="A667" s="90"/>
      <c r="B667" s="109"/>
      <c r="C667" s="110"/>
      <c r="D667" s="105"/>
      <c r="E667" s="92" t="s">
        <v>279</v>
      </c>
      <c r="F667" s="44" t="s">
        <v>434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1"/>
        <v>1.2</v>
      </c>
      <c r="L667" s="87">
        <f t="shared" si="42"/>
        <v>1.2</v>
      </c>
      <c r="M667" s="46">
        <f t="shared" si="43"/>
        <v>90</v>
      </c>
      <c r="N667" s="358"/>
      <c r="O667" s="354"/>
      <c r="P667" s="353"/>
      <c r="Q667" s="354"/>
      <c r="R667" s="353"/>
      <c r="S667" s="356"/>
      <c r="T667" s="354"/>
      <c r="U667" s="356"/>
      <c r="V667" s="354"/>
      <c r="W667" s="262"/>
      <c r="X667" s="354"/>
      <c r="Y667" s="353"/>
      <c r="Z667" s="400"/>
      <c r="AA667" s="400"/>
      <c r="AB667" s="399"/>
      <c r="AC667" s="348"/>
      <c r="AD667" s="83"/>
    </row>
    <row r="668" spans="1:30" ht="18" customHeight="1">
      <c r="A668" s="90"/>
      <c r="B668" s="109"/>
      <c r="C668" s="110"/>
      <c r="D668" s="105"/>
      <c r="E668" s="92" t="s">
        <v>279</v>
      </c>
      <c r="F668" s="44" t="s">
        <v>435</v>
      </c>
      <c r="G668" s="69">
        <v>2</v>
      </c>
      <c r="H668" s="70">
        <v>30</v>
      </c>
      <c r="I668" s="79">
        <v>60</v>
      </c>
      <c r="J668" s="106">
        <v>40</v>
      </c>
      <c r="K668" s="87">
        <f t="shared" si="41"/>
        <v>1.2</v>
      </c>
      <c r="L668" s="87">
        <f t="shared" si="42"/>
        <v>1.2</v>
      </c>
      <c r="M668" s="46">
        <f t="shared" si="43"/>
        <v>90</v>
      </c>
      <c r="N668" s="358"/>
      <c r="O668" s="354"/>
      <c r="P668" s="353"/>
      <c r="Q668" s="354"/>
      <c r="R668" s="353"/>
      <c r="S668" s="356"/>
      <c r="T668" s="354"/>
      <c r="U668" s="356"/>
      <c r="V668" s="354"/>
      <c r="W668" s="262"/>
      <c r="X668" s="354"/>
      <c r="Y668" s="353"/>
      <c r="Z668" s="400"/>
      <c r="AA668" s="400"/>
      <c r="AB668" s="399"/>
      <c r="AC668" s="348"/>
      <c r="AD668" s="83"/>
    </row>
    <row r="669" spans="1:30" ht="18" hidden="1" customHeight="1">
      <c r="A669" s="90"/>
      <c r="B669" s="109"/>
      <c r="C669" s="110"/>
      <c r="D669" s="105"/>
      <c r="E669" s="92"/>
      <c r="F669" s="44"/>
      <c r="G669" s="69"/>
      <c r="H669" s="70"/>
      <c r="I669" s="79"/>
      <c r="J669" s="106"/>
      <c r="K669" s="87">
        <f t="shared" si="41"/>
        <v>0</v>
      </c>
      <c r="L669" s="87">
        <f t="shared" si="42"/>
        <v>0</v>
      </c>
      <c r="M669" s="46">
        <f t="shared" si="43"/>
        <v>0</v>
      </c>
      <c r="N669" s="358"/>
      <c r="O669" s="354"/>
      <c r="P669" s="353"/>
      <c r="Q669" s="354"/>
      <c r="R669" s="353"/>
      <c r="S669" s="356"/>
      <c r="T669" s="354"/>
      <c r="U669" s="356"/>
      <c r="V669" s="354"/>
      <c r="W669" s="262"/>
      <c r="X669" s="354"/>
      <c r="Y669" s="353"/>
      <c r="Z669" s="400"/>
      <c r="AA669" s="400"/>
      <c r="AB669" s="399"/>
      <c r="AC669" s="348"/>
      <c r="AD669" s="83"/>
    </row>
    <row r="670" spans="1:30" ht="18" hidden="1" customHeight="1">
      <c r="A670" s="65"/>
      <c r="B670" s="66"/>
      <c r="C670" s="67"/>
      <c r="D670" s="67"/>
      <c r="E670" s="68"/>
      <c r="F670" s="44"/>
      <c r="G670" s="69"/>
      <c r="H670" s="70"/>
      <c r="I670" s="71"/>
      <c r="J670" s="106"/>
      <c r="K670" s="87">
        <f t="shared" si="41"/>
        <v>0</v>
      </c>
      <c r="L670" s="87">
        <f t="shared" si="42"/>
        <v>0</v>
      </c>
      <c r="M670" s="46">
        <f t="shared" si="43"/>
        <v>0</v>
      </c>
      <c r="N670" s="376"/>
      <c r="O670" s="375"/>
      <c r="P670" s="374"/>
      <c r="Q670" s="375"/>
      <c r="R670" s="374"/>
      <c r="S670" s="419"/>
      <c r="T670" s="375"/>
      <c r="U670" s="419"/>
      <c r="V670" s="375"/>
      <c r="W670" s="263"/>
      <c r="X670" s="375"/>
      <c r="Y670" s="374"/>
      <c r="Z670" s="402"/>
      <c r="AA670" s="402"/>
      <c r="AB670" s="401"/>
      <c r="AC670" s="348"/>
      <c r="AD670" s="83"/>
    </row>
    <row r="671" spans="1:30" ht="24" customHeight="1">
      <c r="A671" s="333" t="s">
        <v>70</v>
      </c>
      <c r="B671" s="327"/>
      <c r="C671" s="327"/>
      <c r="D671" s="327"/>
      <c r="E671" s="327"/>
      <c r="F671" s="327"/>
      <c r="G671" s="328"/>
      <c r="H671" s="113">
        <f>SUM(H11:H670)</f>
        <v>9397</v>
      </c>
      <c r="I671" s="113">
        <f>SUM(I11:I670)</f>
        <v>15450</v>
      </c>
      <c r="J671" s="112"/>
      <c r="K671" s="87"/>
      <c r="L671" s="87"/>
      <c r="M671" s="114">
        <f t="shared" ref="M671:AC671" si="44">SUM(M11:M670)</f>
        <v>24442.799999999974</v>
      </c>
      <c r="N671" s="113">
        <f t="shared" si="44"/>
        <v>2377.8000000000002</v>
      </c>
      <c r="O671" s="113">
        <f t="shared" si="44"/>
        <v>0</v>
      </c>
      <c r="P671" s="113">
        <f t="shared" si="44"/>
        <v>26820.6</v>
      </c>
      <c r="Q671" s="113">
        <f t="shared" si="44"/>
        <v>42.9</v>
      </c>
      <c r="R671" s="113">
        <f t="shared" si="44"/>
        <v>871</v>
      </c>
      <c r="S671" s="115">
        <f t="shared" si="44"/>
        <v>11067.2</v>
      </c>
      <c r="T671" s="113">
        <f t="shared" si="44"/>
        <v>11067.2</v>
      </c>
      <c r="U671" s="115">
        <f t="shared" si="44"/>
        <v>2800</v>
      </c>
      <c r="V671" s="113">
        <f t="shared" si="44"/>
        <v>3024</v>
      </c>
      <c r="W671" s="115">
        <f t="shared" si="44"/>
        <v>1456</v>
      </c>
      <c r="X671" s="113">
        <f t="shared" si="44"/>
        <v>1512</v>
      </c>
      <c r="Y671" s="113">
        <f t="shared" si="44"/>
        <v>13043.099999999999</v>
      </c>
      <c r="Z671" s="113">
        <f t="shared" si="44"/>
        <v>-2981.1</v>
      </c>
      <c r="AA671" s="113">
        <f t="shared" si="44"/>
        <v>-641</v>
      </c>
      <c r="AB671" s="113">
        <f t="shared" si="44"/>
        <v>0</v>
      </c>
      <c r="AC671" s="113">
        <f t="shared" si="44"/>
        <v>11231.300000000001</v>
      </c>
      <c r="AD671" s="116"/>
    </row>
    <row r="672" spans="1:30" ht="24.75" customHeight="1">
      <c r="A672" s="49"/>
      <c r="B672" s="50" t="s">
        <v>129</v>
      </c>
      <c r="C672" s="49"/>
      <c r="D672" s="117"/>
      <c r="E672" s="49"/>
      <c r="F672" s="118"/>
      <c r="G672" s="99"/>
      <c r="H672" s="2"/>
      <c r="I672" s="2"/>
      <c r="J672" s="2"/>
      <c r="K672" s="49" t="s">
        <v>130</v>
      </c>
      <c r="L672" s="51"/>
      <c r="M672" s="51"/>
      <c r="N672" s="51"/>
      <c r="O672" s="51"/>
      <c r="P672" s="51"/>
      <c r="Q672" s="2"/>
      <c r="R672" s="2"/>
      <c r="S672" s="51" t="s">
        <v>131</v>
      </c>
      <c r="T672" s="51"/>
      <c r="U672" s="51"/>
      <c r="V672" s="51"/>
      <c r="W672" s="51"/>
      <c r="X672" s="2"/>
      <c r="Y672" s="51"/>
      <c r="Z672" s="51"/>
      <c r="AA672" s="51"/>
      <c r="AB672" s="51"/>
      <c r="AC672" s="49"/>
      <c r="AD672" s="49"/>
    </row>
    <row r="673" spans="1:30" ht="21" customHeight="1">
      <c r="A673" s="49"/>
      <c r="B673" s="49" t="s">
        <v>132</v>
      </c>
      <c r="C673" s="49"/>
      <c r="D673" s="117"/>
      <c r="E673" s="49"/>
      <c r="F673" s="118"/>
      <c r="G673" s="49"/>
      <c r="H673" s="51"/>
      <c r="I673" s="51"/>
      <c r="J673" s="51"/>
      <c r="K673" s="51" t="s">
        <v>133</v>
      </c>
      <c r="L673" s="51"/>
      <c r="M673" s="51"/>
      <c r="N673" s="51"/>
      <c r="O673" s="51"/>
      <c r="P673" s="51"/>
      <c r="Q673" s="51"/>
      <c r="R673" s="51"/>
      <c r="S673" s="49" t="s">
        <v>134</v>
      </c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5.25" customHeight="1">
      <c r="A674" s="49"/>
      <c r="B674" s="99"/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1"/>
      <c r="Q674" s="51"/>
      <c r="R674" s="51"/>
      <c r="S674" s="51"/>
      <c r="T674" s="51"/>
      <c r="U674" s="51"/>
      <c r="V674" s="51"/>
      <c r="W674" s="51"/>
      <c r="X674" s="51"/>
      <c r="Y674" s="51"/>
      <c r="Z674" s="51"/>
      <c r="AA674" s="51"/>
      <c r="AB674" s="51"/>
      <c r="AC674" s="49"/>
      <c r="AD674" s="49"/>
    </row>
    <row r="675" spans="1:30" ht="21" customHeight="1">
      <c r="A675" s="49"/>
      <c r="B675" s="55" t="s">
        <v>135</v>
      </c>
      <c r="C675" s="49"/>
      <c r="D675" s="117"/>
      <c r="E675" s="49"/>
      <c r="F675" s="118"/>
      <c r="G675" s="49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49"/>
      <c r="AD675" s="49"/>
    </row>
    <row r="676" spans="1:30" ht="7.5" customHeight="1">
      <c r="A676" s="49"/>
      <c r="B676" s="49"/>
      <c r="C676" s="49"/>
      <c r="D676" s="117"/>
      <c r="E676" s="49"/>
      <c r="F676" s="118"/>
      <c r="G676" s="49"/>
      <c r="H676" s="51"/>
      <c r="I676" s="51"/>
      <c r="J676" s="51"/>
      <c r="K676" s="51"/>
      <c r="L676" s="51"/>
      <c r="M676" s="51"/>
      <c r="N676" s="51"/>
      <c r="O676" s="51"/>
      <c r="P676" s="52"/>
      <c r="Q676" s="52"/>
      <c r="R676" s="52"/>
      <c r="S676" s="52"/>
      <c r="T676" s="51"/>
      <c r="U676" s="51"/>
      <c r="V676" s="51"/>
      <c r="W676" s="51"/>
      <c r="X676" s="51"/>
      <c r="Y676" s="51"/>
      <c r="Z676" s="51"/>
      <c r="AA676" s="51"/>
      <c r="AB676" s="51"/>
      <c r="AC676" s="49"/>
      <c r="AD676" s="49"/>
    </row>
    <row r="677" spans="1:30" ht="18.75" customHeight="1">
      <c r="A677" s="49"/>
      <c r="B677" s="49"/>
      <c r="C677" s="49"/>
      <c r="D677" s="117"/>
      <c r="E677" s="49"/>
      <c r="F677" s="118"/>
      <c r="G677" s="49"/>
      <c r="H677" s="51"/>
      <c r="I677" s="51"/>
      <c r="J677" s="51"/>
      <c r="K677" s="51"/>
      <c r="L677" s="51"/>
      <c r="M677" s="51"/>
      <c r="N677" s="51"/>
      <c r="O677" s="51"/>
      <c r="P677" s="52"/>
      <c r="Q677" s="52"/>
      <c r="R677" s="52"/>
      <c r="S677" s="52"/>
      <c r="T677" s="51"/>
      <c r="U677" s="51"/>
      <c r="V677" s="53"/>
      <c r="W677" s="53"/>
      <c r="X677" s="51"/>
      <c r="Y677" s="119" t="s">
        <v>72</v>
      </c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197" t="s">
        <v>136</v>
      </c>
      <c r="D678" s="31"/>
      <c r="E678" s="99"/>
      <c r="F678" s="194"/>
      <c r="G678" s="50"/>
      <c r="H678" s="197" t="s">
        <v>137</v>
      </c>
      <c r="I678" s="2"/>
      <c r="J678" s="2"/>
      <c r="K678" s="53"/>
      <c r="L678" s="2"/>
      <c r="M678" s="2"/>
      <c r="N678" s="2"/>
      <c r="O678" s="53"/>
      <c r="P678" s="2"/>
      <c r="Q678" s="197" t="s">
        <v>77</v>
      </c>
      <c r="R678" s="2"/>
      <c r="S678" s="2"/>
      <c r="T678" s="53"/>
      <c r="U678" s="53"/>
      <c r="V678" s="51"/>
      <c r="W678" s="51"/>
      <c r="X678" s="51"/>
      <c r="Y678" s="120" t="s">
        <v>79</v>
      </c>
      <c r="Z678" s="2"/>
      <c r="AA678" s="2"/>
      <c r="AB678" s="2"/>
      <c r="AC678" s="99"/>
      <c r="AD678" s="99"/>
    </row>
    <row r="679" spans="1:30" ht="15.75" customHeight="1">
      <c r="A679" s="99"/>
      <c r="B679" s="99"/>
      <c r="C679" s="99"/>
      <c r="D679" s="31"/>
      <c r="E679" s="99"/>
      <c r="F679" s="194"/>
      <c r="G679" s="99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99"/>
      <c r="AD679" s="99"/>
    </row>
    <row r="680" spans="1:30" ht="15.75" customHeight="1">
      <c r="A680" s="99"/>
      <c r="B680" s="99"/>
      <c r="C680" s="99"/>
      <c r="D680" s="31"/>
      <c r="E680" s="99"/>
      <c r="F680" s="194"/>
      <c r="G680" s="99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56"/>
      <c r="W680" s="56"/>
      <c r="X680" s="56"/>
      <c r="Y680" s="2"/>
      <c r="Z680" s="2"/>
      <c r="AA680" s="2"/>
      <c r="AB680" s="2"/>
      <c r="AC680" s="99"/>
      <c r="AD680" s="99"/>
    </row>
    <row r="681" spans="1:30" ht="15.75" customHeight="1">
      <c r="A681" s="99"/>
      <c r="B681" s="99"/>
      <c r="C681" s="99"/>
      <c r="D681" s="31"/>
      <c r="E681" s="99"/>
      <c r="F681" s="194"/>
      <c r="G681" s="99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196"/>
      <c r="W681" s="196"/>
      <c r="X681" s="196"/>
      <c r="Y681" s="2"/>
      <c r="Z681" s="2"/>
      <c r="AA681" s="57"/>
      <c r="AB681" s="57"/>
      <c r="AC681" s="58"/>
      <c r="AD681" s="58"/>
    </row>
    <row r="682" spans="1:30" ht="15" customHeight="1">
      <c r="F682" s="193"/>
    </row>
    <row r="683" spans="1:30" ht="15" customHeight="1">
      <c r="F683" s="193"/>
    </row>
  </sheetData>
  <autoFilter ref="E1:E683"/>
  <mergeCells count="642">
    <mergeCell ref="R631:R640"/>
    <mergeCell ref="P611:P620"/>
    <mergeCell ref="V571:V580"/>
    <mergeCell ref="W571:W580"/>
    <mergeCell ref="X571:X580"/>
    <mergeCell ref="Z581:Z590"/>
    <mergeCell ref="W621:W630"/>
    <mergeCell ref="W631:W640"/>
    <mergeCell ref="X621:X630"/>
    <mergeCell ref="Z601:Z610"/>
    <mergeCell ref="X631:X640"/>
    <mergeCell ref="W611:W620"/>
    <mergeCell ref="W591:W600"/>
    <mergeCell ref="X591:X600"/>
    <mergeCell ref="Y591:Y600"/>
    <mergeCell ref="Z591:Z600"/>
    <mergeCell ref="V611:V620"/>
    <mergeCell ref="X171:X190"/>
    <mergeCell ref="AC562:AC570"/>
    <mergeCell ref="AA251:AA273"/>
    <mergeCell ref="AA231:AA250"/>
    <mergeCell ref="Y435:Y456"/>
    <mergeCell ref="Y374:Y387"/>
    <mergeCell ref="Y313:Y330"/>
    <mergeCell ref="Y351:Y373"/>
    <mergeCell ref="Y331:Y350"/>
    <mergeCell ref="Y294:Y312"/>
    <mergeCell ref="AC171:AC190"/>
    <mergeCell ref="Z274:Z293"/>
    <mergeCell ref="Z294:Z312"/>
    <mergeCell ref="Y483:Y496"/>
    <mergeCell ref="Y521:Y540"/>
    <mergeCell ref="Z521:Z540"/>
    <mergeCell ref="Y497:Y520"/>
    <mergeCell ref="Z497:Z520"/>
    <mergeCell ref="X457:X482"/>
    <mergeCell ref="X521:X540"/>
    <mergeCell ref="Y274:Y293"/>
    <mergeCell ref="AA457:AA482"/>
    <mergeCell ref="X410:X434"/>
    <mergeCell ref="X497:X52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AA581:AA590"/>
    <mergeCell ref="V562:V570"/>
    <mergeCell ref="W562:W570"/>
    <mergeCell ref="Z191:Z211"/>
    <mergeCell ref="X562:X570"/>
    <mergeCell ref="Y562:Y570"/>
    <mergeCell ref="V483:V496"/>
    <mergeCell ref="V521:V540"/>
    <mergeCell ref="X435:X456"/>
    <mergeCell ref="W457:W482"/>
    <mergeCell ref="W483:W496"/>
    <mergeCell ref="W521:W540"/>
    <mergeCell ref="AA483:AA496"/>
    <mergeCell ref="Z483:Z496"/>
    <mergeCell ref="W191:W211"/>
    <mergeCell ref="X191:X211"/>
    <mergeCell ref="N591:N600"/>
    <mergeCell ref="O591:O600"/>
    <mergeCell ref="P591:P600"/>
    <mergeCell ref="Q591:Q600"/>
    <mergeCell ref="R591:R600"/>
    <mergeCell ref="S591:S600"/>
    <mergeCell ref="T591:T600"/>
    <mergeCell ref="U591:U600"/>
    <mergeCell ref="V591:V600"/>
    <mergeCell ref="B229:C229"/>
    <mergeCell ref="AC541:AC561"/>
    <mergeCell ref="O541:O561"/>
    <mergeCell ref="Q541:Q561"/>
    <mergeCell ref="R541:R561"/>
    <mergeCell ref="S541:S561"/>
    <mergeCell ref="T541:T561"/>
    <mergeCell ref="U541:U561"/>
    <mergeCell ref="V541:V561"/>
    <mergeCell ref="W541:W561"/>
    <mergeCell ref="Y231:Y250"/>
    <mergeCell ref="Y251:Y273"/>
    <mergeCell ref="AB313:AB330"/>
    <mergeCell ref="AB351:AB373"/>
    <mergeCell ref="Z457:Z482"/>
    <mergeCell ref="Y457:Y482"/>
    <mergeCell ref="Z388:Z409"/>
    <mergeCell ref="Z410:Z434"/>
    <mergeCell ref="Z435:Z456"/>
    <mergeCell ref="AA388:AA409"/>
    <mergeCell ref="AA435:AA456"/>
    <mergeCell ref="AA410:AA434"/>
    <mergeCell ref="Y410:Y434"/>
    <mergeCell ref="Z251:Z273"/>
    <mergeCell ref="V661:V670"/>
    <mergeCell ref="V631:V640"/>
    <mergeCell ref="V621:V630"/>
    <mergeCell ref="S661:S670"/>
    <mergeCell ref="S621:S630"/>
    <mergeCell ref="T631:T640"/>
    <mergeCell ref="U631:U640"/>
    <mergeCell ref="T661:T670"/>
    <mergeCell ref="U661:U670"/>
    <mergeCell ref="T621:T630"/>
    <mergeCell ref="U621:U630"/>
    <mergeCell ref="T651:T660"/>
    <mergeCell ref="V651:V660"/>
    <mergeCell ref="V641:V650"/>
    <mergeCell ref="S651:S660"/>
    <mergeCell ref="U651:U660"/>
    <mergeCell ref="S631:S640"/>
    <mergeCell ref="S641:S650"/>
    <mergeCell ref="U641:U650"/>
    <mergeCell ref="T641:T650"/>
    <mergeCell ref="AC661:AC670"/>
    <mergeCell ref="Y621:Y630"/>
    <mergeCell ref="Y631:Y640"/>
    <mergeCell ref="Y661:Y670"/>
    <mergeCell ref="Y191:Y211"/>
    <mergeCell ref="AC591:AC600"/>
    <mergeCell ref="AB571:AB580"/>
    <mergeCell ref="AC571:AC580"/>
    <mergeCell ref="AA274:AA293"/>
    <mergeCell ref="AA294:AA312"/>
    <mergeCell ref="Y388:Y409"/>
    <mergeCell ref="Z231:Z250"/>
    <mergeCell ref="AC457:AC482"/>
    <mergeCell ref="AC483:AC496"/>
    <mergeCell ref="AC497:AC520"/>
    <mergeCell ref="AA351:AA373"/>
    <mergeCell ref="AC521:AC540"/>
    <mergeCell ref="AB457:AB482"/>
    <mergeCell ref="AB483:AB496"/>
    <mergeCell ref="AC191:AC211"/>
    <mergeCell ref="AC631:AC640"/>
    <mergeCell ref="AC651:AC660"/>
    <mergeCell ref="AC641:AC650"/>
    <mergeCell ref="AC611:AC620"/>
    <mergeCell ref="AB71:AB90"/>
    <mergeCell ref="AB31:AB50"/>
    <mergeCell ref="Y131:Y150"/>
    <mergeCell ref="Y112:Y130"/>
    <mergeCell ref="AB151:AB170"/>
    <mergeCell ref="AB212:AB230"/>
    <mergeCell ref="Z151:Z170"/>
    <mergeCell ref="AC151:AC170"/>
    <mergeCell ref="AC131:AC150"/>
    <mergeCell ref="Z91:Z111"/>
    <mergeCell ref="AA71:AA90"/>
    <mergeCell ref="AC91:AC111"/>
    <mergeCell ref="AC71:AC90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11:Z30"/>
    <mergeCell ref="AA51:AA70"/>
    <mergeCell ref="AA11:AA30"/>
    <mergeCell ref="Y91:Y111"/>
    <mergeCell ref="AC601:AC610"/>
    <mergeCell ref="AC621:AC630"/>
    <mergeCell ref="AC212:AC230"/>
    <mergeCell ref="AC231:AC250"/>
    <mergeCell ref="AB231:AB250"/>
    <mergeCell ref="AB251:AB273"/>
    <mergeCell ref="AB388:AB409"/>
    <mergeCell ref="AC251:AC273"/>
    <mergeCell ref="AC294:AC312"/>
    <mergeCell ref="AC435:AC456"/>
    <mergeCell ref="AC388:AC409"/>
    <mergeCell ref="AC410:AC434"/>
    <mergeCell ref="AB410:AB434"/>
    <mergeCell ref="AB435:AB456"/>
    <mergeCell ref="AB581:AB590"/>
    <mergeCell ref="AB294:AB312"/>
    <mergeCell ref="AC313:AC330"/>
    <mergeCell ref="AB274:AB293"/>
    <mergeCell ref="AC274:AC293"/>
    <mergeCell ref="AB374:AB387"/>
    <mergeCell ref="AC331:AC350"/>
    <mergeCell ref="AB497:AB520"/>
    <mergeCell ref="AB621:AB630"/>
    <mergeCell ref="AC581:AC590"/>
    <mergeCell ref="AD331:AD350"/>
    <mergeCell ref="AB331:AB350"/>
    <mergeCell ref="AC351:AC373"/>
    <mergeCell ref="AC374:AC387"/>
    <mergeCell ref="Z374:Z387"/>
    <mergeCell ref="AA331:AA350"/>
    <mergeCell ref="Z351:Z373"/>
    <mergeCell ref="Z331:Z350"/>
    <mergeCell ref="Z313:Z330"/>
    <mergeCell ref="AA313:AA330"/>
    <mergeCell ref="AA374:AA387"/>
    <mergeCell ref="X541:X561"/>
    <mergeCell ref="V251:V273"/>
    <mergeCell ref="V601:V610"/>
    <mergeCell ref="V497:V520"/>
    <mergeCell ref="V435:V456"/>
    <mergeCell ref="V388:V409"/>
    <mergeCell ref="V410:V434"/>
    <mergeCell ref="X388:X409"/>
    <mergeCell ref="V351:V373"/>
    <mergeCell ref="W435:W456"/>
    <mergeCell ref="X483:X496"/>
    <mergeCell ref="W601:W610"/>
    <mergeCell ref="X274:X293"/>
    <mergeCell ref="X251:X273"/>
    <mergeCell ref="X351:X373"/>
    <mergeCell ref="X294:X312"/>
    <mergeCell ref="X313:X330"/>
    <mergeCell ref="X331:X350"/>
    <mergeCell ref="X601:X610"/>
    <mergeCell ref="V457:V482"/>
    <mergeCell ref="W497:W520"/>
    <mergeCell ref="V581:V590"/>
    <mergeCell ref="W581:W590"/>
    <mergeCell ref="X581:X590"/>
    <mergeCell ref="X661:X670"/>
    <mergeCell ref="AA611:AA620"/>
    <mergeCell ref="AB631:AB640"/>
    <mergeCell ref="AB661:AB670"/>
    <mergeCell ref="AA661:AA670"/>
    <mergeCell ref="AA631:AA640"/>
    <mergeCell ref="AB611:AB620"/>
    <mergeCell ref="X651:X660"/>
    <mergeCell ref="Y651:Y660"/>
    <mergeCell ref="Z651:Z660"/>
    <mergeCell ref="AA651:AA660"/>
    <mergeCell ref="AB651:AB660"/>
    <mergeCell ref="X641:X650"/>
    <mergeCell ref="Y641:Y650"/>
    <mergeCell ref="Z641:Z650"/>
    <mergeCell ref="AA641:AA650"/>
    <mergeCell ref="AB641:AB650"/>
    <mergeCell ref="X611:X620"/>
    <mergeCell ref="Z611:Z620"/>
    <mergeCell ref="Z661:Z670"/>
    <mergeCell ref="Z631:Z640"/>
    <mergeCell ref="AA621:AA630"/>
    <mergeCell ref="AA497:AA520"/>
    <mergeCell ref="Z621:Z630"/>
    <mergeCell ref="Y611:Y620"/>
    <mergeCell ref="Y601:Y610"/>
    <mergeCell ref="AB601:AB610"/>
    <mergeCell ref="Y541:Y561"/>
    <mergeCell ref="Z541:Z561"/>
    <mergeCell ref="AA541:AA561"/>
    <mergeCell ref="AB541:AB561"/>
    <mergeCell ref="AA601:AA610"/>
    <mergeCell ref="AA562:AA570"/>
    <mergeCell ref="AB562:AB570"/>
    <mergeCell ref="AB591:AB600"/>
    <mergeCell ref="AA571:AA580"/>
    <mergeCell ref="Z562:Z570"/>
    <mergeCell ref="Y571:Y580"/>
    <mergeCell ref="Z571:Z580"/>
    <mergeCell ref="AB521:AB540"/>
    <mergeCell ref="AA521:AA540"/>
    <mergeCell ref="AA591:AA600"/>
    <mergeCell ref="Y581:Y590"/>
    <mergeCell ref="P435:P456"/>
    <mergeCell ref="P388:P409"/>
    <mergeCell ref="P374:P387"/>
    <mergeCell ref="P410:P434"/>
    <mergeCell ref="P351:P373"/>
    <mergeCell ref="T410:T434"/>
    <mergeCell ref="W131:W150"/>
    <mergeCell ref="W151:W170"/>
    <mergeCell ref="V151:V170"/>
    <mergeCell ref="V131:V150"/>
    <mergeCell ref="W388:W409"/>
    <mergeCell ref="W410:W434"/>
    <mergeCell ref="R171:R190"/>
    <mergeCell ref="T274:T293"/>
    <mergeCell ref="T331:T350"/>
    <mergeCell ref="W274:W293"/>
    <mergeCell ref="W374:W387"/>
    <mergeCell ref="T374:T387"/>
    <mergeCell ref="S171:S190"/>
    <mergeCell ref="T171:T190"/>
    <mergeCell ref="U171:U190"/>
    <mergeCell ref="V171:V190"/>
    <mergeCell ref="W171:W190"/>
    <mergeCell ref="P331:P350"/>
    <mergeCell ref="W11:W30"/>
    <mergeCell ref="W7:W10"/>
    <mergeCell ref="W51:W70"/>
    <mergeCell ref="S51:S70"/>
    <mergeCell ref="T51:T70"/>
    <mergeCell ref="U231:U250"/>
    <mergeCell ref="U251:U273"/>
    <mergeCell ref="R251:R273"/>
    <mergeCell ref="S251:S273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3"/>
    <mergeCell ref="W231:W250"/>
    <mergeCell ref="V231:V250"/>
    <mergeCell ref="W112:W130"/>
    <mergeCell ref="V91:V111"/>
    <mergeCell ref="W351:W373"/>
    <mergeCell ref="R91:R111"/>
    <mergeCell ref="S91:S111"/>
    <mergeCell ref="V112:V130"/>
    <mergeCell ref="U131:U150"/>
    <mergeCell ref="T251:T273"/>
    <mergeCell ref="V331:V350"/>
    <mergeCell ref="V313:V330"/>
    <mergeCell ref="V274:V293"/>
    <mergeCell ref="W294:W312"/>
    <mergeCell ref="W313:W330"/>
    <mergeCell ref="W331:W350"/>
    <mergeCell ref="T212:T230"/>
    <mergeCell ref="R151:R170"/>
    <mergeCell ref="S351:S373"/>
    <mergeCell ref="T351:T373"/>
    <mergeCell ref="U313:U330"/>
    <mergeCell ref="T313:T330"/>
    <mergeCell ref="U294:U312"/>
    <mergeCell ref="U331:U350"/>
    <mergeCell ref="U274:U293"/>
    <mergeCell ref="R313:R330"/>
    <mergeCell ref="R331:R350"/>
    <mergeCell ref="U483:U496"/>
    <mergeCell ref="U457:U482"/>
    <mergeCell ref="R497:R520"/>
    <mergeCell ref="T497:T520"/>
    <mergeCell ref="S483:S496"/>
    <mergeCell ref="S435:S456"/>
    <mergeCell ref="R351:R373"/>
    <mergeCell ref="T435:T456"/>
    <mergeCell ref="T483:T496"/>
    <mergeCell ref="S457:S482"/>
    <mergeCell ref="T457:T482"/>
    <mergeCell ref="T388:T409"/>
    <mergeCell ref="U388:U409"/>
    <mergeCell ref="U435:U456"/>
    <mergeCell ref="U374:U387"/>
    <mergeCell ref="R483:R496"/>
    <mergeCell ref="R457:R482"/>
    <mergeCell ref="R435:R456"/>
    <mergeCell ref="X11:X30"/>
    <mergeCell ref="T91:T111"/>
    <mergeCell ref="X31:X50"/>
    <mergeCell ref="Q11:Q30"/>
    <mergeCell ref="R374:R387"/>
    <mergeCell ref="S374:S387"/>
    <mergeCell ref="V71:V90"/>
    <mergeCell ref="V51:V70"/>
    <mergeCell ref="U51:U70"/>
    <mergeCell ref="U212:U230"/>
    <mergeCell ref="U91:U111"/>
    <mergeCell ref="V212:V230"/>
    <mergeCell ref="V294:V312"/>
    <mergeCell ref="U11:U30"/>
    <mergeCell ref="S11:S30"/>
    <mergeCell ref="R294:R312"/>
    <mergeCell ref="R274:R293"/>
    <mergeCell ref="S274:S293"/>
    <mergeCell ref="Q294:Q312"/>
    <mergeCell ref="V374:V387"/>
    <mergeCell ref="U351:U373"/>
    <mergeCell ref="X71:X90"/>
    <mergeCell ref="W31:W50"/>
    <mergeCell ref="U31:U50"/>
    <mergeCell ref="Q112:Q130"/>
    <mergeCell ref="Q131:Q150"/>
    <mergeCell ref="Q435:Q456"/>
    <mergeCell ref="Q374:Q387"/>
    <mergeCell ref="Q410:Q434"/>
    <mergeCell ref="Q388:Q409"/>
    <mergeCell ref="Q313:Q330"/>
    <mergeCell ref="Q71:Q90"/>
    <mergeCell ref="Q91:Q111"/>
    <mergeCell ref="Q331:Q350"/>
    <mergeCell ref="Q351:Q373"/>
    <mergeCell ref="Q274:Q293"/>
    <mergeCell ref="Q231:Q250"/>
    <mergeCell ref="Q251:Q273"/>
    <mergeCell ref="Q171:Q190"/>
    <mergeCell ref="N51:N70"/>
    <mergeCell ref="N231:N250"/>
    <mergeCell ref="N251:N273"/>
    <mergeCell ref="N274:N293"/>
    <mergeCell ref="N294:N312"/>
    <mergeCell ref="N313:N330"/>
    <mergeCell ref="N331:N350"/>
    <mergeCell ref="N457:N482"/>
    <mergeCell ref="N410:N434"/>
    <mergeCell ref="N435:N456"/>
    <mergeCell ref="N388:N409"/>
    <mergeCell ref="N212:N230"/>
    <mergeCell ref="N151:N170"/>
    <mergeCell ref="N374:N387"/>
    <mergeCell ref="N351:N373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R601:R610"/>
    <mergeCell ref="U611:U620"/>
    <mergeCell ref="S611:S620"/>
    <mergeCell ref="S497:S520"/>
    <mergeCell ref="S601:S610"/>
    <mergeCell ref="S521:S540"/>
    <mergeCell ref="R562:R570"/>
    <mergeCell ref="S562:S570"/>
    <mergeCell ref="R571:R580"/>
    <mergeCell ref="S571:S580"/>
    <mergeCell ref="T571:T580"/>
    <mergeCell ref="U571:U580"/>
    <mergeCell ref="T581:T590"/>
    <mergeCell ref="U581:U590"/>
    <mergeCell ref="U601:U610"/>
    <mergeCell ref="U497:U520"/>
    <mergeCell ref="R611:R620"/>
    <mergeCell ref="U521:U540"/>
    <mergeCell ref="T521:T540"/>
    <mergeCell ref="T601:T610"/>
    <mergeCell ref="T611:T620"/>
    <mergeCell ref="O71:O90"/>
    <mergeCell ref="U410:U434"/>
    <mergeCell ref="R621:R630"/>
    <mergeCell ref="O571:O580"/>
    <mergeCell ref="P571:P580"/>
    <mergeCell ref="Q571:Q580"/>
    <mergeCell ref="S313:S330"/>
    <mergeCell ref="O251:O273"/>
    <mergeCell ref="O231:O250"/>
    <mergeCell ref="P251:P273"/>
    <mergeCell ref="P231:P250"/>
    <mergeCell ref="O483:O496"/>
    <mergeCell ref="P483:P496"/>
    <mergeCell ref="O410:O434"/>
    <mergeCell ref="O435:O456"/>
    <mergeCell ref="O388:O409"/>
    <mergeCell ref="O374:O387"/>
    <mergeCell ref="O351:O373"/>
    <mergeCell ref="T294:T312"/>
    <mergeCell ref="S112:S130"/>
    <mergeCell ref="O151:O170"/>
    <mergeCell ref="P91:P111"/>
    <mergeCell ref="S331:S350"/>
    <mergeCell ref="S294:S312"/>
    <mergeCell ref="R661:R670"/>
    <mergeCell ref="N651:N660"/>
    <mergeCell ref="O651:O660"/>
    <mergeCell ref="Q611:Q620"/>
    <mergeCell ref="N641:N650"/>
    <mergeCell ref="O641:O650"/>
    <mergeCell ref="P641:P650"/>
    <mergeCell ref="Q641:Q650"/>
    <mergeCell ref="R641:R650"/>
    <mergeCell ref="Q661:Q670"/>
    <mergeCell ref="N621:N630"/>
    <mergeCell ref="N661:N670"/>
    <mergeCell ref="P631:P640"/>
    <mergeCell ref="Q631:Q640"/>
    <mergeCell ref="O631:O640"/>
    <mergeCell ref="P621:P630"/>
    <mergeCell ref="Q621:Q630"/>
    <mergeCell ref="O621:O630"/>
    <mergeCell ref="P661:P670"/>
    <mergeCell ref="O661:O670"/>
    <mergeCell ref="N631:N640"/>
    <mergeCell ref="P651:P660"/>
    <mergeCell ref="Q651:Q660"/>
    <mergeCell ref="R651:R660"/>
    <mergeCell ref="N31:N50"/>
    <mergeCell ref="N11:N30"/>
    <mergeCell ref="N521:N540"/>
    <mergeCell ref="N497:N520"/>
    <mergeCell ref="O497:O520"/>
    <mergeCell ref="X91:X111"/>
    <mergeCell ref="X212:X230"/>
    <mergeCell ref="X374:X387"/>
    <mergeCell ref="X231:X250"/>
    <mergeCell ref="X51:X70"/>
    <mergeCell ref="X131:X150"/>
    <mergeCell ref="X112:X130"/>
    <mergeCell ref="X151:X170"/>
    <mergeCell ref="O313:O330"/>
    <mergeCell ref="T231:T250"/>
    <mergeCell ref="S231:S250"/>
    <mergeCell ref="T151:T170"/>
    <mergeCell ref="T131:T150"/>
    <mergeCell ref="T112:T130"/>
    <mergeCell ref="R212:R230"/>
    <mergeCell ref="O274:O293"/>
    <mergeCell ref="P151:P170"/>
    <mergeCell ref="P212:P230"/>
    <mergeCell ref="P294:P312"/>
    <mergeCell ref="A671:G671"/>
    <mergeCell ref="D7:D9"/>
    <mergeCell ref="O31:O50"/>
    <mergeCell ref="O11:O30"/>
    <mergeCell ref="N611:N620"/>
    <mergeCell ref="N601:N610"/>
    <mergeCell ref="P521:P540"/>
    <mergeCell ref="P601:P610"/>
    <mergeCell ref="O611:O620"/>
    <mergeCell ref="O521:O540"/>
    <mergeCell ref="O601:O610"/>
    <mergeCell ref="P51:P70"/>
    <mergeCell ref="O294:O312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31:O350"/>
    <mergeCell ref="P274:P293"/>
    <mergeCell ref="B278:C279"/>
    <mergeCell ref="Q601:Q610"/>
    <mergeCell ref="O457:O482"/>
    <mergeCell ref="O212:O230"/>
    <mergeCell ref="N483:N496"/>
    <mergeCell ref="N131:N150"/>
    <mergeCell ref="S410:S434"/>
    <mergeCell ref="N541:N561"/>
    <mergeCell ref="P541:P561"/>
    <mergeCell ref="N571:N580"/>
    <mergeCell ref="Q483:Q496"/>
    <mergeCell ref="N562:N570"/>
    <mergeCell ref="O562:O570"/>
    <mergeCell ref="O171:O190"/>
    <mergeCell ref="P171:P190"/>
    <mergeCell ref="Q562:Q570"/>
    <mergeCell ref="S388:S409"/>
    <mergeCell ref="P313:P330"/>
    <mergeCell ref="Q212:Q230"/>
    <mergeCell ref="Q151:Q170"/>
    <mergeCell ref="R410:R434"/>
    <mergeCell ref="R388:R409"/>
    <mergeCell ref="P457:P482"/>
    <mergeCell ref="Q457:Q482"/>
    <mergeCell ref="R521:R540"/>
    <mergeCell ref="P497:P520"/>
    <mergeCell ref="Q497:Q520"/>
    <mergeCell ref="P562:P570"/>
    <mergeCell ref="T562:T570"/>
    <mergeCell ref="U562:U570"/>
    <mergeCell ref="N581:N590"/>
    <mergeCell ref="O581:O590"/>
    <mergeCell ref="P581:P590"/>
    <mergeCell ref="Q581:Q590"/>
    <mergeCell ref="R581:R590"/>
    <mergeCell ref="S581:S590"/>
    <mergeCell ref="Q521:Q540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482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448</v>
      </c>
      <c r="B3">
        <v>62</v>
      </c>
    </row>
    <row r="4" spans="1:2">
      <c r="A4" s="249" t="s">
        <v>480</v>
      </c>
      <c r="B4">
        <v>65</v>
      </c>
    </row>
    <row r="5" spans="1:2">
      <c r="A5" s="249" t="s">
        <v>404</v>
      </c>
      <c r="B5">
        <v>54</v>
      </c>
    </row>
    <row r="6" spans="1:2">
      <c r="A6" s="249" t="s">
        <v>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2018-10-29T04:22:39Z</cp:lastPrinted>
  <dcterms:created xsi:type="dcterms:W3CDTF">2018-07-19T01:22:54Z</dcterms:created>
  <dcterms:modified xsi:type="dcterms:W3CDTF">2019-03-09T03:39:07Z</dcterms:modified>
</cp:coreProperties>
</file>